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ДПЗ утв 09.10.2025\Корр 6\"/>
    </mc:Choice>
  </mc:AlternateContent>
  <xr:revisionPtr revIDLastSave="0" documentId="13_ncr:1_{151900C3-58B3-4386-8D2C-9D74D6932D07}" xr6:coauthVersionLast="47" xr6:coauthVersionMax="47" xr10:uidLastSave="{00000000-0000-0000-0000-000000000000}"/>
  <bookViews>
    <workbookView xWindow="30612" yWindow="-72" windowWidth="30936" windowHeight="16896" xr2:uid="{00000000-000D-0000-FFFF-FFFF00000000}"/>
  </bookViews>
  <sheets>
    <sheet name="Plan Report" sheetId="1" r:id="rId1"/>
  </sheets>
  <definedNames>
    <definedName name="_xlnm._FilterDatabase" localSheetId="0" hidden="1">'Plan Report'!$A$11:$AC$13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1" l="1"/>
  <c r="X33" i="1" s="1"/>
  <c r="W32" i="1"/>
  <c r="W31" i="1"/>
  <c r="W30" i="1"/>
  <c r="W29" i="1"/>
  <c r="W28" i="1"/>
  <c r="W27" i="1"/>
  <c r="W26" i="1"/>
  <c r="W25" i="1"/>
  <c r="W24" i="1"/>
  <c r="W23" i="1"/>
  <c r="T33" i="1"/>
  <c r="T32" i="1"/>
  <c r="X32" i="1" s="1"/>
  <c r="T31" i="1"/>
  <c r="T30" i="1"/>
  <c r="T29" i="1"/>
  <c r="T28" i="1"/>
  <c r="T27" i="1"/>
  <c r="T26" i="1"/>
  <c r="T25" i="1"/>
  <c r="T24" i="1"/>
  <c r="T23" i="1"/>
  <c r="T35" i="1" s="1"/>
  <c r="Q33" i="1"/>
  <c r="Q32" i="1"/>
  <c r="Q31" i="1"/>
  <c r="Q30" i="1"/>
  <c r="Q29" i="1"/>
  <c r="Q28" i="1"/>
  <c r="Q27" i="1"/>
  <c r="Q26" i="1"/>
  <c r="Q25" i="1"/>
  <c r="Q24" i="1"/>
  <c r="Q23" i="1"/>
  <c r="Q35" i="1" s="1"/>
  <c r="N33" i="1"/>
  <c r="N32" i="1"/>
  <c r="N31" i="1"/>
  <c r="N30" i="1"/>
  <c r="N29" i="1"/>
  <c r="N28" i="1"/>
  <c r="N27" i="1"/>
  <c r="N35" i="1" s="1"/>
  <c r="N26" i="1"/>
  <c r="N25" i="1"/>
  <c r="N24" i="1"/>
  <c r="N23" i="1"/>
  <c r="K24" i="1"/>
  <c r="K25" i="1"/>
  <c r="K26" i="1"/>
  <c r="K27" i="1"/>
  <c r="K28" i="1"/>
  <c r="K29" i="1"/>
  <c r="K30" i="1"/>
  <c r="K31" i="1"/>
  <c r="K32" i="1"/>
  <c r="K33" i="1"/>
  <c r="K23" i="1"/>
  <c r="W19" i="1"/>
  <c r="W18" i="1"/>
  <c r="W17" i="1"/>
  <c r="W16" i="1"/>
  <c r="W21" i="1" s="1"/>
  <c r="T19" i="1"/>
  <c r="T18" i="1"/>
  <c r="T17" i="1"/>
  <c r="T16" i="1"/>
  <c r="Q19" i="1"/>
  <c r="Q18" i="1"/>
  <c r="Q17" i="1"/>
  <c r="Q16" i="1"/>
  <c r="N19" i="1"/>
  <c r="N18" i="1"/>
  <c r="N17" i="1"/>
  <c r="N16" i="1"/>
  <c r="N21" i="1" s="1"/>
  <c r="K19" i="1"/>
  <c r="K18" i="1"/>
  <c r="K17" i="1"/>
  <c r="K16" i="1"/>
  <c r="W13" i="1"/>
  <c r="T13" i="1"/>
  <c r="Q13" i="1"/>
  <c r="N13" i="1"/>
  <c r="X13" i="1" s="1"/>
  <c r="K13" i="1"/>
  <c r="W35" i="1"/>
  <c r="K35" i="1"/>
  <c r="T21" i="1"/>
  <c r="Q21" i="1"/>
  <c r="K21" i="1"/>
  <c r="X31" i="1" l="1"/>
  <c r="X19" i="1"/>
  <c r="X18" i="1"/>
  <c r="X30" i="1" l="1"/>
  <c r="X29" i="1"/>
  <c r="X27" i="1"/>
  <c r="X26" i="1"/>
  <c r="X25" i="1"/>
  <c r="X24" i="1"/>
  <c r="X16" i="1"/>
  <c r="X21" i="1" s="1"/>
  <c r="X17" i="1"/>
  <c r="T36" i="1" l="1"/>
  <c r="W36" i="1"/>
  <c r="Q36" i="1"/>
  <c r="K36" i="1"/>
  <c r="N36" i="1"/>
  <c r="X23" i="1" l="1"/>
  <c r="X35" i="1" s="1"/>
  <c r="X36" i="1" l="1"/>
</calcChain>
</file>

<file path=xl/sharedStrings.xml><?xml version="1.0" encoding="utf-8"?>
<sst xmlns="http://schemas.openxmlformats.org/spreadsheetml/2006/main" count="211" uniqueCount="114">
  <si>
    <t>Способ закупок</t>
  </si>
  <si>
    <t>Единица измерения</t>
  </si>
  <si>
    <t>2. Работы</t>
  </si>
  <si>
    <t>Итого по работам</t>
  </si>
  <si>
    <t>3. Услуги</t>
  </si>
  <si>
    <t>Итого по услугам</t>
  </si>
  <si>
    <t>Итого</t>
  </si>
  <si>
    <t>1 Р</t>
  </si>
  <si>
    <t>1 У</t>
  </si>
  <si>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</si>
  <si>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</si>
  <si>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</si>
  <si>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</si>
  <si>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Планируемый объем закупа в натуральном выражении</t>
  </si>
  <si>
    <t>Планируемая сумма закупа без учета налога на добавленную стоимость, тенге</t>
  </si>
  <si>
    <t>БИН недропользователя</t>
  </si>
  <si>
    <t>091040003677</t>
  </si>
  <si>
    <t>УТВЕРЖДЕНО:</t>
  </si>
  <si>
    <t>Генеральный директор 
ТОО "Урихтау Оперейтинг"</t>
  </si>
  <si>
    <t>Умиров А.С.</t>
  </si>
  <si>
    <t>Форма долгосрочной программы закупок товаров, работ и услуг на 2026-2030 г.г.</t>
  </si>
  <si>
    <t>АБП</t>
  </si>
  <si>
    <t>АВС - категория</t>
  </si>
  <si>
    <t xml:space="preserve">Итоговая сумма за период 2026-2030 </t>
  </si>
  <si>
    <t>Наименование закупаемых товаров, работ и услуг согласно ЕНС ТРУ</t>
  </si>
  <si>
    <t>Срок осуществления закупок (указывать в каком квартале планируется закупка)</t>
  </si>
  <si>
    <t>"____"___________________2025 г.</t>
  </si>
  <si>
    <t>B</t>
  </si>
  <si>
    <t>611043.100.000000</t>
  </si>
  <si>
    <t>Услуги по доступу к Интернету</t>
  </si>
  <si>
    <t>Предоставление резервного канала доступа в Интернет на месторождение "Урихтау"</t>
  </si>
  <si>
    <t>4 квартал 2025</t>
  </si>
  <si>
    <t>841212.005.000000</t>
  </si>
  <si>
    <t>Услуги по оказанию стационарной многопрофильной медицинской помощи</t>
  </si>
  <si>
    <t>Оказание медицинских услуг сотрудникам Товарищества на месторождении Восточный Урихтау</t>
  </si>
  <si>
    <t>Услуга</t>
  </si>
  <si>
    <t>ОТ</t>
  </si>
  <si>
    <t>749020.000.000091</t>
  </si>
  <si>
    <t>Услуги по проведению производственного мониторинга</t>
  </si>
  <si>
    <t>Услуги производственного контроля состоянии условии труда на рабочих местах</t>
  </si>
  <si>
    <t>1 квартал 2026</t>
  </si>
  <si>
    <t>В</t>
  </si>
  <si>
    <t>Ответственный сотрдуник ОЗиМТС</t>
  </si>
  <si>
    <t>Прмечание</t>
  </si>
  <si>
    <t>390011.000.000000</t>
  </si>
  <si>
    <t xml:space="preserve">Работы по рекультивации и восстановлению земель </t>
  </si>
  <si>
    <t>Техническая и биологическая рекультивация территорий ТНЗ</t>
  </si>
  <si>
    <t>639910.000.000006</t>
  </si>
  <si>
    <t xml:space="preserve">Услуги по подготовке информационных материалов и публикации/размещению в средствах массовой информации </t>
  </si>
  <si>
    <t>Услуги по освещению природоохранной деятельности в средствах массовой информации</t>
  </si>
  <si>
    <t>702110.000.000000</t>
  </si>
  <si>
    <t xml:space="preserve">Услуги по поддержанию связи с общественностью/организациями </t>
  </si>
  <si>
    <t>Сопровождение и организация работ по проведению общественных слушаний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</si>
  <si>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</si>
  <si>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</si>
  <si>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</si>
  <si>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А</t>
  </si>
  <si>
    <t>091012.900.000029</t>
  </si>
  <si>
    <t>Услуги по обслуживанию скважин</t>
  </si>
  <si>
    <t>Услуга по механизированной очистке лифта НКТ от АСПО</t>
  </si>
  <si>
    <t>773919.900.000035</t>
  </si>
  <si>
    <t>Услуги по аренде специальной техники с водителем</t>
  </si>
  <si>
    <t>С</t>
  </si>
  <si>
    <t>711219.900.010005</t>
  </si>
  <si>
    <t>Комплексные работы в инженерии нефтегазовой отрасли</t>
  </si>
  <si>
    <t>Выполнение комплексных работ в инженерии нефтегазовой отрасли по месторождению Восточный Урихтау</t>
  </si>
  <si>
    <t>Научное сопровождение по геологии и разработки месторождения Восточный Урихтау</t>
  </si>
  <si>
    <t>521019.900.000003</t>
  </si>
  <si>
    <t>Услуги по складированию/хранению грузов</t>
  </si>
  <si>
    <t>Хранение кернового материала и бурового шлама</t>
  </si>
  <si>
    <t>Отдл охраны труда и окружающей среды</t>
  </si>
  <si>
    <t>Производственно-технический отдел</t>
  </si>
  <si>
    <t>Служба геологии и разработки</t>
  </si>
  <si>
    <t>Группа информационных технологий</t>
  </si>
  <si>
    <t>ОИ ст.9.1. п.9.1.1. пп.1</t>
  </si>
  <si>
    <t>Работа</t>
  </si>
  <si>
    <t>2 Р</t>
  </si>
  <si>
    <t>3 Р</t>
  </si>
  <si>
    <t>4 У</t>
  </si>
  <si>
    <t>9 У</t>
  </si>
  <si>
    <t>5 У</t>
  </si>
  <si>
    <t>8 У</t>
  </si>
  <si>
    <t>Сейтимова Г. С,</t>
  </si>
  <si>
    <t>Копжасар А. Н.</t>
  </si>
  <si>
    <t>Савицкая А. И.</t>
  </si>
  <si>
    <t>2 У - 1</t>
  </si>
  <si>
    <t>3 У - 1</t>
  </si>
  <si>
    <t>7 У - Исключено</t>
  </si>
  <si>
    <t>6 У - Исключено</t>
  </si>
  <si>
    <t>Отдел капитального строительства</t>
  </si>
  <si>
    <t>4 Р</t>
  </si>
  <si>
    <t>10 У</t>
  </si>
  <si>
    <t>11 У</t>
  </si>
  <si>
    <t>711220.000.000004</t>
  </si>
  <si>
    <t>711220.000.000002</t>
  </si>
  <si>
    <t>Услуги по осуществлению технического надзора в сфере строительной деятельности</t>
  </si>
  <si>
    <t>Услуги по осуществлению авторского надзора</t>
  </si>
  <si>
    <t>410040.600.000000</t>
  </si>
  <si>
    <t>Комплексные работы по строительству «под ключ»</t>
  </si>
  <si>
    <t>Объекты Восточного Урихтау;
1.Строительство Цеха предварительной подготовки нефти и газа;
2.Строительство противорадиационного укрытия;
3.Строительство компрессорной станции на ЦППНГ для попутного газа с м.р ВУ;
4.Строительство двухпоточной  СИРГ (система измерения расхода газа);
5.Строительство мультифазной насосной станции;
6.Строительство газопровода от ЦППНГ до ГПЗ-3 ЖНГК для излишков газа;</t>
  </si>
  <si>
    <t>Услуги технического надзора на объекте: 
Объекты Восточного Урихтау;
1.Строительство Цеха предварительной подготовки нефти и газа;
2.Строительство противорадиационного укрытия;
3.Строительство компрессорной станции на ЦППНГ для попутного газа с м.р ВУ;
4.Строительство двухпоточной  СИРГ (система измерения расхода газа);
5.Строительство мультифазной насосной станции;
6.Строительство газопровода от ЦППНГ до ГПЗ-3 ЖНГК для излишков газа;</t>
  </si>
  <si>
    <t>Услуги авторского надзора на объекте:
Объекты Восточного Урихтау;
1.Строительство Цеха предварительной подготовки нефти и газа;
2.Строительство противорадиационного укрытия;
3.Строительство компрессорной станции на ЦППНГ для попутного газа с м.р ВУ;</t>
  </si>
  <si>
    <t>ОИ ст.9.1. п.9.1.1. пп.7</t>
  </si>
  <si>
    <t>1. Товары</t>
  </si>
  <si>
    <t>Отдел механики и энергетики</t>
  </si>
  <si>
    <t>1 Т</t>
  </si>
  <si>
    <t>273313.600.000003</t>
  </si>
  <si>
    <t>Заземлитель анодный, железокремнистый, блочный</t>
  </si>
  <si>
    <t>Штука</t>
  </si>
  <si>
    <t>Цена за единицу</t>
  </si>
  <si>
    <t>Новая строка от 13.03.2026</t>
  </si>
  <si>
    <t>Анодный заземлитель железокремнистый</t>
  </si>
  <si>
    <t>ОИ ст.9.1. п.9.1.1. пп.15</t>
  </si>
  <si>
    <t>2 квартал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</si>
</sst>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" fontId="5" fillId="5" borderId="1" xfId="3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12 2 2" xfId="1" xr:uid="{22AAF563-6F99-43B1-9E94-5DE5747F4544}"/>
    <cellStyle name="Обычный 12 2 2 2" xfId="2" xr:uid="{43A54BDF-044A-4962-A706-E54F117D83B1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6"/>
  <sheetViews>
    <sheetView tabSelected="1" topLeftCell="I1" zoomScale="70" zoomScaleNormal="70" workbookViewId="0">
      <selection activeCell="W19" sqref="W19"/>
    </sheetView>
  </sheetViews>
  <sheetFormatPr defaultColWidth="9.109375" defaultRowHeight="13.2" x14ac:dyDescent="0.3"/>
  <cols>
    <col min="1" max="1" width="18" style="4" customWidth="1"/>
    <col min="2" max="2" width="13.33203125" style="4" customWidth="1"/>
    <col min="3" max="3" width="11.33203125" style="4" customWidth="1"/>
    <col min="4" max="5" width="18" style="4" customWidth="1"/>
    <col min="6" max="6" width="73" style="4" bestFit="1" customWidth="1"/>
    <col min="7" max="7" width="53.5546875" style="4" bestFit="1" customWidth="1"/>
    <col min="8" max="8" width="13" style="4" customWidth="1"/>
    <col min="9" max="10" width="15.33203125" style="4" customWidth="1"/>
    <col min="11" max="11" width="21.33203125" style="4" customWidth="1"/>
    <col min="12" max="13" width="16.6640625" style="4" customWidth="1"/>
    <col min="14" max="14" width="17.88671875" style="4" customWidth="1"/>
    <col min="15" max="16" width="15.6640625" style="4" customWidth="1"/>
    <col min="17" max="17" width="17.88671875" style="4" customWidth="1"/>
    <col min="18" max="19" width="15.6640625" style="4" customWidth="1"/>
    <col min="20" max="20" width="17.88671875" style="4" customWidth="1"/>
    <col min="21" max="22" width="15.6640625" style="4" customWidth="1"/>
    <col min="23" max="23" width="17.88671875" style="4" customWidth="1"/>
    <col min="24" max="24" width="19.33203125" style="4" customWidth="1"/>
    <col min="25" max="25" width="14" style="4" customWidth="1"/>
    <col min="26" max="26" width="20" style="4" customWidth="1"/>
    <col min="27" max="27" width="39.44140625" style="4" bestFit="1" customWidth="1"/>
    <col min="28" max="28" width="23.33203125" style="4" customWidth="1"/>
    <col min="29" max="29" width="24.5546875" style="4" customWidth="1"/>
    <col min="30" max="16384" width="9.109375" style="4"/>
  </cols>
  <sheetData>
    <row r="2" spans="1:29" s="2" customFormat="1" x14ac:dyDescent="0.3">
      <c r="X2" s="46" t="s">
        <v>17</v>
      </c>
      <c r="Y2" s="46"/>
      <c r="Z2" s="46"/>
      <c r="AA2" s="46"/>
    </row>
    <row r="3" spans="1:29" s="2" customFormat="1" x14ac:dyDescent="0.3">
      <c r="X3" s="46" t="s">
        <v>18</v>
      </c>
      <c r="Y3" s="46"/>
      <c r="Z3" s="46"/>
      <c r="AA3" s="46"/>
    </row>
    <row r="4" spans="1:29" s="2" customFormat="1" x14ac:dyDescent="0.3">
      <c r="X4" s="46" t="s">
        <v>19</v>
      </c>
      <c r="Y4" s="46"/>
      <c r="Z4" s="46"/>
      <c r="AA4" s="46"/>
    </row>
    <row r="5" spans="1:29" s="2" customFormat="1" x14ac:dyDescent="0.3">
      <c r="X5" s="46" t="s">
        <v>26</v>
      </c>
      <c r="Y5" s="46"/>
      <c r="Z5" s="46"/>
      <c r="AA5" s="46"/>
    </row>
    <row r="7" spans="1:29" x14ac:dyDescent="0.3">
      <c r="C7" s="46" t="s">
        <v>20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9" spans="1:29" x14ac:dyDescent="0.3">
      <c r="A9" s="44" t="s">
        <v>21</v>
      </c>
      <c r="B9" s="44" t="s">
        <v>22</v>
      </c>
      <c r="C9" s="42" t="s">
        <v>9</v>
      </c>
      <c r="D9" s="42" t="s">
        <v>10</v>
      </c>
      <c r="E9" s="42" t="s">
        <v>11</v>
      </c>
      <c r="F9" s="42" t="s">
        <v>24</v>
      </c>
      <c r="G9" s="42" t="s">
        <v>12</v>
      </c>
      <c r="H9" s="42" t="s">
        <v>1</v>
      </c>
      <c r="I9" s="43">
        <v>2026</v>
      </c>
      <c r="J9" s="43"/>
      <c r="K9" s="43"/>
      <c r="L9" s="43">
        <v>2027</v>
      </c>
      <c r="M9" s="43"/>
      <c r="N9" s="43"/>
      <c r="O9" s="43">
        <v>2028</v>
      </c>
      <c r="P9" s="43"/>
      <c r="Q9" s="43"/>
      <c r="R9" s="43">
        <v>2029</v>
      </c>
      <c r="S9" s="43"/>
      <c r="T9" s="43"/>
      <c r="U9" s="43">
        <v>2030</v>
      </c>
      <c r="V9" s="43"/>
      <c r="W9" s="43"/>
      <c r="X9" s="42" t="s">
        <v>23</v>
      </c>
      <c r="Y9" s="42" t="s">
        <v>0</v>
      </c>
      <c r="Z9" s="42" t="s">
        <v>25</v>
      </c>
      <c r="AA9" s="42" t="s">
        <v>15</v>
      </c>
      <c r="AB9" s="40" t="s">
        <v>42</v>
      </c>
      <c r="AC9" s="41" t="s">
        <v>43</v>
      </c>
    </row>
    <row r="10" spans="1:29" ht="66" x14ac:dyDescent="0.3">
      <c r="A10" s="45"/>
      <c r="B10" s="45"/>
      <c r="C10" s="42"/>
      <c r="D10" s="42"/>
      <c r="E10" s="42"/>
      <c r="F10" s="42"/>
      <c r="G10" s="42"/>
      <c r="H10" s="42"/>
      <c r="I10" s="1" t="s">
        <v>13</v>
      </c>
      <c r="J10" s="1" t="s">
        <v>109</v>
      </c>
      <c r="K10" s="1" t="s">
        <v>14</v>
      </c>
      <c r="L10" s="1" t="s">
        <v>13</v>
      </c>
      <c r="M10" s="1" t="s">
        <v>109</v>
      </c>
      <c r="N10" s="1" t="s">
        <v>14</v>
      </c>
      <c r="O10" s="1" t="s">
        <v>13</v>
      </c>
      <c r="P10" s="1" t="s">
        <v>109</v>
      </c>
      <c r="Q10" s="1" t="s">
        <v>14</v>
      </c>
      <c r="R10" s="1" t="s">
        <v>13</v>
      </c>
      <c r="S10" s="1" t="s">
        <v>109</v>
      </c>
      <c r="T10" s="1" t="s">
        <v>14</v>
      </c>
      <c r="U10" s="1" t="s">
        <v>13</v>
      </c>
      <c r="V10" s="1" t="s">
        <v>109</v>
      </c>
      <c r="W10" s="1" t="s">
        <v>14</v>
      </c>
      <c r="X10" s="42"/>
      <c r="Y10" s="42"/>
      <c r="Z10" s="42"/>
      <c r="AA10" s="42"/>
      <c r="AB10" s="40"/>
      <c r="AC10" s="41"/>
    </row>
    <row r="11" spans="1:29" x14ac:dyDescent="0.3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/>
      <c r="K11" s="1">
        <v>10</v>
      </c>
      <c r="L11" s="1">
        <v>11</v>
      </c>
      <c r="M11" s="1"/>
      <c r="N11" s="1">
        <v>12</v>
      </c>
      <c r="O11" s="1">
        <v>13</v>
      </c>
      <c r="P11" s="1"/>
      <c r="Q11" s="1">
        <v>14</v>
      </c>
      <c r="R11" s="1">
        <v>15</v>
      </c>
      <c r="S11" s="1"/>
      <c r="T11" s="1">
        <v>16</v>
      </c>
      <c r="U11" s="1">
        <v>17</v>
      </c>
      <c r="V11" s="1"/>
      <c r="W11" s="1">
        <v>18</v>
      </c>
      <c r="X11" s="1">
        <v>19</v>
      </c>
      <c r="Y11" s="1">
        <v>20</v>
      </c>
      <c r="Z11" s="1">
        <v>21</v>
      </c>
      <c r="AA11" s="1">
        <v>22</v>
      </c>
    </row>
    <row r="12" spans="1:29" s="2" customFormat="1" ht="14.4" customHeight="1" x14ac:dyDescent="0.3">
      <c r="A12" s="37" t="s">
        <v>103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</row>
    <row r="13" spans="1:29" s="31" customFormat="1" ht="26.4" x14ac:dyDescent="0.3">
      <c r="A13" s="29" t="s">
        <v>104</v>
      </c>
      <c r="B13" s="29"/>
      <c r="C13" s="29">
        <v>5224</v>
      </c>
      <c r="D13" s="29" t="s">
        <v>105</v>
      </c>
      <c r="E13" s="29" t="s">
        <v>106</v>
      </c>
      <c r="F13" s="29" t="s">
        <v>107</v>
      </c>
      <c r="G13" s="29" t="s">
        <v>111</v>
      </c>
      <c r="H13" s="29" t="s">
        <v>108</v>
      </c>
      <c r="I13" s="30">
        <v>48</v>
      </c>
      <c r="J13" s="30">
        <v>89991.38</v>
      </c>
      <c r="K13" s="32">
        <f>I13*J13</f>
        <v>4319586.24</v>
      </c>
      <c r="L13" s="32">
        <v>24</v>
      </c>
      <c r="M13" s="32">
        <v>116991.38</v>
      </c>
      <c r="N13" s="32">
        <f>L13*M13</f>
        <v>2807793.12</v>
      </c>
      <c r="O13" s="32">
        <v>24</v>
      </c>
      <c r="P13" s="32">
        <v>152090.51999999999</v>
      </c>
      <c r="Q13" s="32">
        <f>O13*P13</f>
        <v>3650172.4799999995</v>
      </c>
      <c r="R13" s="32">
        <v>0</v>
      </c>
      <c r="S13" s="32">
        <v>0</v>
      </c>
      <c r="T13" s="32">
        <f>R13*S13</f>
        <v>0</v>
      </c>
      <c r="U13" s="32">
        <v>0</v>
      </c>
      <c r="V13" s="32">
        <v>0</v>
      </c>
      <c r="W13" s="32">
        <f>U13*V13</f>
        <v>0</v>
      </c>
      <c r="X13" s="30">
        <f>K13+N13+Q13+T13+W13</f>
        <v>10777551.84</v>
      </c>
      <c r="Y13" s="33" t="s">
        <v>112</v>
      </c>
      <c r="Z13" s="7" t="s">
        <v>113</v>
      </c>
      <c r="AA13" s="29">
        <v>91040003677</v>
      </c>
      <c r="AB13" s="31" t="s">
        <v>82</v>
      </c>
      <c r="AC13" s="31" t="s">
        <v>110</v>
      </c>
    </row>
    <row r="14" spans="1:29" s="2" customFormat="1" x14ac:dyDescent="0.3">
      <c r="A14" s="3"/>
      <c r="B14" s="3"/>
      <c r="C14" s="3"/>
      <c r="D14" s="3"/>
      <c r="E14" s="3"/>
      <c r="F14" s="3"/>
      <c r="G14" s="3"/>
      <c r="H14" s="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3"/>
      <c r="Z14" s="7"/>
      <c r="AA14" s="5"/>
      <c r="AB14" s="4"/>
      <c r="AC14" s="4"/>
    </row>
    <row r="15" spans="1:29" s="2" customFormat="1" ht="14.4" customHeight="1" x14ac:dyDescent="0.3">
      <c r="A15" s="37" t="s">
        <v>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9"/>
    </row>
    <row r="16" spans="1:29" ht="26.4" x14ac:dyDescent="0.3">
      <c r="A16" s="3" t="s">
        <v>70</v>
      </c>
      <c r="B16" s="3" t="s">
        <v>41</v>
      </c>
      <c r="C16" s="3">
        <v>5224</v>
      </c>
      <c r="D16" s="3" t="s">
        <v>7</v>
      </c>
      <c r="E16" s="3" t="s">
        <v>44</v>
      </c>
      <c r="F16" s="3" t="s">
        <v>45</v>
      </c>
      <c r="G16" s="3" t="s">
        <v>46</v>
      </c>
      <c r="H16" s="3" t="s">
        <v>75</v>
      </c>
      <c r="I16" s="6">
        <v>1</v>
      </c>
      <c r="J16" s="6">
        <v>7596000</v>
      </c>
      <c r="K16" s="15">
        <f>I16*J16</f>
        <v>7596000</v>
      </c>
      <c r="L16" s="15">
        <v>1</v>
      </c>
      <c r="M16" s="15">
        <v>7975800</v>
      </c>
      <c r="N16" s="15">
        <f>L16*M16</f>
        <v>7975800</v>
      </c>
      <c r="O16" s="15">
        <v>1</v>
      </c>
      <c r="P16" s="15">
        <v>8374590</v>
      </c>
      <c r="Q16" s="15">
        <f>O16*P16</f>
        <v>8374590</v>
      </c>
      <c r="R16" s="15">
        <v>1</v>
      </c>
      <c r="S16" s="15">
        <v>8793320</v>
      </c>
      <c r="T16" s="15">
        <f>R16*S16</f>
        <v>8793320</v>
      </c>
      <c r="U16" s="15">
        <v>1</v>
      </c>
      <c r="V16" s="15">
        <v>9232986</v>
      </c>
      <c r="W16" s="15">
        <f>U16*V16</f>
        <v>9232986</v>
      </c>
      <c r="X16" s="6">
        <f t="shared" ref="X16:X19" si="0">K16+N16+Q16+T16+W16</f>
        <v>41972696</v>
      </c>
      <c r="Y16" s="14" t="s">
        <v>36</v>
      </c>
      <c r="Z16" s="7" t="s">
        <v>31</v>
      </c>
      <c r="AA16" s="3">
        <v>91040003677</v>
      </c>
      <c r="AB16" s="4" t="s">
        <v>84</v>
      </c>
    </row>
    <row r="17" spans="1:29" s="2" customFormat="1" ht="26.4" x14ac:dyDescent="0.3">
      <c r="A17" s="3" t="s">
        <v>72</v>
      </c>
      <c r="B17" s="3" t="s">
        <v>62</v>
      </c>
      <c r="C17" s="3">
        <v>5224</v>
      </c>
      <c r="D17" s="3" t="s">
        <v>76</v>
      </c>
      <c r="E17" s="3" t="s">
        <v>63</v>
      </c>
      <c r="F17" s="3" t="s">
        <v>64</v>
      </c>
      <c r="G17" s="3" t="s">
        <v>65</v>
      </c>
      <c r="H17" s="3" t="s">
        <v>75</v>
      </c>
      <c r="I17" s="6">
        <v>1</v>
      </c>
      <c r="J17" s="6">
        <v>20000000</v>
      </c>
      <c r="K17" s="15">
        <f>I17*J17</f>
        <v>20000000</v>
      </c>
      <c r="L17" s="6">
        <v>1</v>
      </c>
      <c r="M17" s="6">
        <v>20000000</v>
      </c>
      <c r="N17" s="15">
        <f>L17*M17</f>
        <v>20000000</v>
      </c>
      <c r="O17" s="6">
        <v>1</v>
      </c>
      <c r="P17" s="6">
        <v>20000000</v>
      </c>
      <c r="Q17" s="15">
        <f>O17*P17</f>
        <v>20000000</v>
      </c>
      <c r="R17" s="6">
        <v>1</v>
      </c>
      <c r="S17" s="6">
        <v>20000000</v>
      </c>
      <c r="T17" s="15">
        <f>R17*S17</f>
        <v>20000000</v>
      </c>
      <c r="U17" s="6">
        <v>1</v>
      </c>
      <c r="V17" s="6">
        <v>20000000</v>
      </c>
      <c r="W17" s="15">
        <f>U17*V17</f>
        <v>20000000</v>
      </c>
      <c r="X17" s="6">
        <f t="shared" si="0"/>
        <v>100000000</v>
      </c>
      <c r="Y17" s="3" t="s">
        <v>74</v>
      </c>
      <c r="Z17" s="7" t="s">
        <v>40</v>
      </c>
      <c r="AA17" s="5" t="s">
        <v>16</v>
      </c>
      <c r="AB17" s="4" t="s">
        <v>82</v>
      </c>
      <c r="AC17" s="4"/>
    </row>
    <row r="18" spans="1:29" ht="25.5" customHeight="1" x14ac:dyDescent="0.3">
      <c r="A18" s="3" t="s">
        <v>72</v>
      </c>
      <c r="B18" s="3" t="s">
        <v>62</v>
      </c>
      <c r="C18" s="3">
        <v>5224</v>
      </c>
      <c r="D18" s="3" t="s">
        <v>77</v>
      </c>
      <c r="E18" s="3" t="s">
        <v>63</v>
      </c>
      <c r="F18" s="3" t="s">
        <v>64</v>
      </c>
      <c r="G18" s="3" t="s">
        <v>66</v>
      </c>
      <c r="H18" s="3" t="s">
        <v>75</v>
      </c>
      <c r="I18" s="6">
        <v>1</v>
      </c>
      <c r="J18" s="6">
        <v>13504000</v>
      </c>
      <c r="K18" s="15">
        <f>I18*J18</f>
        <v>13504000</v>
      </c>
      <c r="L18" s="6">
        <v>1</v>
      </c>
      <c r="M18" s="6">
        <v>14044576</v>
      </c>
      <c r="N18" s="15">
        <f>L18*M18</f>
        <v>14044576</v>
      </c>
      <c r="O18" s="6">
        <v>1</v>
      </c>
      <c r="P18" s="6">
        <v>14606359</v>
      </c>
      <c r="Q18" s="15">
        <f>O18*P18</f>
        <v>14606359</v>
      </c>
      <c r="R18" s="6">
        <v>1</v>
      </c>
      <c r="S18" s="6">
        <v>15190613.4</v>
      </c>
      <c r="T18" s="15">
        <f>R18*S18</f>
        <v>15190613.4</v>
      </c>
      <c r="U18" s="6">
        <v>1</v>
      </c>
      <c r="V18" s="6">
        <v>15798237.9</v>
      </c>
      <c r="W18" s="15">
        <f>U18*V18</f>
        <v>15798237.9</v>
      </c>
      <c r="X18" s="6">
        <f t="shared" si="0"/>
        <v>73143786.299999997</v>
      </c>
      <c r="Y18" s="3" t="s">
        <v>74</v>
      </c>
      <c r="Z18" s="7" t="s">
        <v>40</v>
      </c>
      <c r="AA18" s="5" t="s">
        <v>16</v>
      </c>
      <c r="AB18" s="4" t="s">
        <v>82</v>
      </c>
    </row>
    <row r="19" spans="1:29" s="2" customFormat="1" ht="145.19999999999999" x14ac:dyDescent="0.3">
      <c r="A19" s="3" t="s">
        <v>89</v>
      </c>
      <c r="B19" s="3"/>
      <c r="C19" s="3">
        <v>5224</v>
      </c>
      <c r="D19" s="3" t="s">
        <v>90</v>
      </c>
      <c r="E19" s="3" t="s">
        <v>97</v>
      </c>
      <c r="F19" s="3" t="s">
        <v>98</v>
      </c>
      <c r="G19" s="3" t="s">
        <v>99</v>
      </c>
      <c r="H19" s="3" t="s">
        <v>75</v>
      </c>
      <c r="I19" s="6">
        <v>1</v>
      </c>
      <c r="J19" s="6">
        <v>5520249814</v>
      </c>
      <c r="K19" s="15">
        <f>I19*J19</f>
        <v>5520249814</v>
      </c>
      <c r="L19" s="6">
        <v>1</v>
      </c>
      <c r="M19" s="6">
        <v>15162438017</v>
      </c>
      <c r="N19" s="15">
        <f>L19*M19</f>
        <v>15162438017</v>
      </c>
      <c r="O19" s="6">
        <v>0</v>
      </c>
      <c r="P19" s="6">
        <v>0</v>
      </c>
      <c r="Q19" s="15">
        <f>O19*P19</f>
        <v>0</v>
      </c>
      <c r="R19" s="6">
        <v>0</v>
      </c>
      <c r="S19" s="6">
        <v>0</v>
      </c>
      <c r="T19" s="15">
        <f>R19*S19</f>
        <v>0</v>
      </c>
      <c r="U19" s="6">
        <v>0</v>
      </c>
      <c r="V19" s="6">
        <v>0</v>
      </c>
      <c r="W19" s="15">
        <f>U19*V19</f>
        <v>0</v>
      </c>
      <c r="X19" s="6">
        <f t="shared" si="0"/>
        <v>20682687831</v>
      </c>
      <c r="Y19" s="3" t="s">
        <v>36</v>
      </c>
      <c r="Z19" s="7" t="s">
        <v>40</v>
      </c>
      <c r="AA19" s="5" t="s">
        <v>16</v>
      </c>
      <c r="AB19" s="4" t="s">
        <v>82</v>
      </c>
      <c r="AC19" s="4"/>
    </row>
    <row r="20" spans="1:29" ht="25.5" customHeight="1" x14ac:dyDescent="0.3">
      <c r="A20" s="3"/>
      <c r="B20" s="3"/>
      <c r="C20" s="3"/>
      <c r="D20" s="3"/>
      <c r="E20" s="3"/>
      <c r="F20" s="3"/>
      <c r="G20" s="3"/>
      <c r="H20" s="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"/>
      <c r="Z20" s="7"/>
      <c r="AA20" s="5"/>
    </row>
    <row r="21" spans="1:29" s="2" customFormat="1" ht="14.4" customHeight="1" x14ac:dyDescent="0.3">
      <c r="A21" s="34" t="s">
        <v>3</v>
      </c>
      <c r="B21" s="35"/>
      <c r="C21" s="35"/>
      <c r="D21" s="35"/>
      <c r="E21" s="35"/>
      <c r="F21" s="35"/>
      <c r="G21" s="36"/>
      <c r="H21" s="11"/>
      <c r="I21" s="12"/>
      <c r="J21" s="12"/>
      <c r="K21" s="12">
        <f>SUBTOTAL(9,K16:K20)</f>
        <v>5561349814</v>
      </c>
      <c r="L21" s="12"/>
      <c r="M21" s="12"/>
      <c r="N21" s="12">
        <f>SUBTOTAL(9,N16:N20)</f>
        <v>15204458393</v>
      </c>
      <c r="O21" s="12"/>
      <c r="P21" s="12"/>
      <c r="Q21" s="12">
        <f>SUBTOTAL(9,Q16:Q20)</f>
        <v>42980949</v>
      </c>
      <c r="R21" s="12"/>
      <c r="S21" s="12"/>
      <c r="T21" s="12">
        <f>SUBTOTAL(9,T16:T20)</f>
        <v>43983933.399999999</v>
      </c>
      <c r="U21" s="12"/>
      <c r="V21" s="12"/>
      <c r="W21" s="12">
        <f>SUBTOTAL(9,W16:W20)</f>
        <v>45031223.899999999</v>
      </c>
      <c r="X21" s="12">
        <f>SUBTOTAL(9,X16:X20)</f>
        <v>20897804313.299999</v>
      </c>
      <c r="Y21" s="11"/>
      <c r="Z21" s="13"/>
      <c r="AA21" s="11"/>
    </row>
    <row r="22" spans="1:29" s="2" customFormat="1" ht="14.4" customHeight="1" x14ac:dyDescent="0.3">
      <c r="A22" s="37" t="s">
        <v>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</row>
    <row r="23" spans="1:29" ht="39.6" x14ac:dyDescent="0.3">
      <c r="A23" s="3" t="s">
        <v>73</v>
      </c>
      <c r="B23" s="3" t="s">
        <v>27</v>
      </c>
      <c r="C23" s="3">
        <v>5224</v>
      </c>
      <c r="D23" s="3" t="s">
        <v>8</v>
      </c>
      <c r="E23" s="3" t="s">
        <v>28</v>
      </c>
      <c r="F23" s="3" t="s">
        <v>29</v>
      </c>
      <c r="G23" s="3" t="s">
        <v>30</v>
      </c>
      <c r="H23" s="3" t="s">
        <v>35</v>
      </c>
      <c r="I23" s="6">
        <v>1</v>
      </c>
      <c r="J23" s="6">
        <v>917753.16</v>
      </c>
      <c r="K23" s="6">
        <f>I23*J23</f>
        <v>917753.16</v>
      </c>
      <c r="L23" s="6">
        <v>1</v>
      </c>
      <c r="M23" s="6">
        <v>917753.16</v>
      </c>
      <c r="N23" s="6">
        <f>L23*M23</f>
        <v>917753.16</v>
      </c>
      <c r="O23" s="6">
        <v>1</v>
      </c>
      <c r="P23" s="6">
        <v>917753.16</v>
      </c>
      <c r="Q23" s="6">
        <f>O23*P23</f>
        <v>917753.16</v>
      </c>
      <c r="R23" s="6">
        <v>1</v>
      </c>
      <c r="S23" s="6">
        <v>917753.16</v>
      </c>
      <c r="T23" s="6">
        <f>R23*S23</f>
        <v>917753.16</v>
      </c>
      <c r="U23" s="6">
        <v>1</v>
      </c>
      <c r="V23" s="6">
        <v>917753.16</v>
      </c>
      <c r="W23" s="6">
        <f>U23*V23</f>
        <v>917753.16</v>
      </c>
      <c r="X23" s="6">
        <f t="shared" ref="X23:X30" si="1">K23+N23+Q23+T23+W23</f>
        <v>4588765.8</v>
      </c>
      <c r="Y23" s="3" t="s">
        <v>74</v>
      </c>
      <c r="Z23" s="7" t="s">
        <v>31</v>
      </c>
      <c r="AA23" s="5" t="s">
        <v>16</v>
      </c>
      <c r="AB23" s="4" t="s">
        <v>84</v>
      </c>
    </row>
    <row r="24" spans="1:29" ht="26.4" x14ac:dyDescent="0.3">
      <c r="A24" s="3" t="s">
        <v>70</v>
      </c>
      <c r="B24" s="3" t="s">
        <v>41</v>
      </c>
      <c r="C24" s="3">
        <v>5224</v>
      </c>
      <c r="D24" s="3" t="s">
        <v>85</v>
      </c>
      <c r="E24" s="21" t="s">
        <v>32</v>
      </c>
      <c r="F24" s="22" t="s">
        <v>33</v>
      </c>
      <c r="G24" s="3" t="s">
        <v>34</v>
      </c>
      <c r="H24" s="3" t="s">
        <v>35</v>
      </c>
      <c r="I24" s="6">
        <v>1</v>
      </c>
      <c r="J24" s="6">
        <v>38004000</v>
      </c>
      <c r="K24" s="6">
        <f t="shared" ref="K24:K33" si="2">I24*J24</f>
        <v>38004000</v>
      </c>
      <c r="L24" s="6">
        <v>1</v>
      </c>
      <c r="M24" s="6">
        <v>39904000</v>
      </c>
      <c r="N24" s="6">
        <f t="shared" ref="N24:N33" si="3">L24*M24</f>
        <v>39904000</v>
      </c>
      <c r="O24" s="6">
        <v>1</v>
      </c>
      <c r="P24" s="6">
        <v>41899000</v>
      </c>
      <c r="Q24" s="6">
        <f t="shared" ref="Q24:Q33" si="4">O24*P24</f>
        <v>41899000</v>
      </c>
      <c r="R24" s="6">
        <v>0</v>
      </c>
      <c r="S24" s="6">
        <v>0</v>
      </c>
      <c r="T24" s="6">
        <f t="shared" ref="T24:T33" si="5">R24*S24</f>
        <v>0</v>
      </c>
      <c r="U24" s="6">
        <v>0</v>
      </c>
      <c r="V24" s="6">
        <v>0</v>
      </c>
      <c r="W24" s="6">
        <f t="shared" ref="W24:W33" si="6">U24*V24</f>
        <v>0</v>
      </c>
      <c r="X24" s="6">
        <f t="shared" si="1"/>
        <v>119807000</v>
      </c>
      <c r="Y24" s="24" t="s">
        <v>36</v>
      </c>
      <c r="Z24" s="7" t="s">
        <v>31</v>
      </c>
      <c r="AA24" s="5" t="s">
        <v>16</v>
      </c>
      <c r="AB24" s="4" t="s">
        <v>84</v>
      </c>
    </row>
    <row r="25" spans="1:29" ht="26.4" x14ac:dyDescent="0.3">
      <c r="A25" s="3" t="s">
        <v>70</v>
      </c>
      <c r="B25" s="3" t="s">
        <v>41</v>
      </c>
      <c r="C25" s="3">
        <v>5224</v>
      </c>
      <c r="D25" s="3" t="s">
        <v>86</v>
      </c>
      <c r="E25" s="21" t="s">
        <v>37</v>
      </c>
      <c r="F25" s="22" t="s">
        <v>38</v>
      </c>
      <c r="G25" s="22" t="s">
        <v>39</v>
      </c>
      <c r="H25" s="3" t="s">
        <v>35</v>
      </c>
      <c r="I25" s="6">
        <v>1</v>
      </c>
      <c r="J25" s="6">
        <v>2004000</v>
      </c>
      <c r="K25" s="6">
        <f t="shared" si="2"/>
        <v>2004000</v>
      </c>
      <c r="L25" s="6">
        <v>1</v>
      </c>
      <c r="M25" s="6">
        <v>2104000</v>
      </c>
      <c r="N25" s="6">
        <f t="shared" si="3"/>
        <v>2104000</v>
      </c>
      <c r="O25" s="6">
        <v>1</v>
      </c>
      <c r="P25" s="6">
        <v>2209000</v>
      </c>
      <c r="Q25" s="6">
        <f t="shared" si="4"/>
        <v>2209000</v>
      </c>
      <c r="R25" s="6">
        <v>0</v>
      </c>
      <c r="S25" s="6">
        <v>0</v>
      </c>
      <c r="T25" s="6">
        <f t="shared" si="5"/>
        <v>0</v>
      </c>
      <c r="U25" s="6">
        <v>0</v>
      </c>
      <c r="V25" s="6">
        <v>0</v>
      </c>
      <c r="W25" s="6">
        <f t="shared" si="6"/>
        <v>0</v>
      </c>
      <c r="X25" s="6">
        <f t="shared" si="1"/>
        <v>6317000</v>
      </c>
      <c r="Y25" s="23" t="s">
        <v>36</v>
      </c>
      <c r="Z25" s="25" t="s">
        <v>40</v>
      </c>
      <c r="AA25" s="5" t="s">
        <v>16</v>
      </c>
      <c r="AB25" s="4" t="s">
        <v>84</v>
      </c>
    </row>
    <row r="26" spans="1:29" ht="26.4" x14ac:dyDescent="0.3">
      <c r="A26" s="3" t="s">
        <v>70</v>
      </c>
      <c r="B26" s="3" t="s">
        <v>41</v>
      </c>
      <c r="C26" s="3">
        <v>5224</v>
      </c>
      <c r="D26" s="3" t="s">
        <v>78</v>
      </c>
      <c r="E26" s="3" t="s">
        <v>47</v>
      </c>
      <c r="F26" s="3" t="s">
        <v>48</v>
      </c>
      <c r="G26" s="3" t="s">
        <v>49</v>
      </c>
      <c r="H26" s="3" t="s">
        <v>35</v>
      </c>
      <c r="I26" s="6">
        <v>1</v>
      </c>
      <c r="J26" s="6">
        <v>334000</v>
      </c>
      <c r="K26" s="6">
        <f t="shared" si="2"/>
        <v>334000</v>
      </c>
      <c r="L26" s="15">
        <v>1</v>
      </c>
      <c r="M26" s="15">
        <v>350700</v>
      </c>
      <c r="N26" s="6">
        <f t="shared" si="3"/>
        <v>350700</v>
      </c>
      <c r="O26" s="15">
        <v>1</v>
      </c>
      <c r="P26" s="15">
        <v>368235</v>
      </c>
      <c r="Q26" s="6">
        <f t="shared" si="4"/>
        <v>368235</v>
      </c>
      <c r="R26" s="15">
        <v>1</v>
      </c>
      <c r="S26" s="15">
        <v>386647</v>
      </c>
      <c r="T26" s="6">
        <f t="shared" si="5"/>
        <v>386647</v>
      </c>
      <c r="U26" s="15">
        <v>1</v>
      </c>
      <c r="V26" s="15">
        <v>405980</v>
      </c>
      <c r="W26" s="6">
        <f t="shared" si="6"/>
        <v>405980</v>
      </c>
      <c r="X26" s="6">
        <f t="shared" si="1"/>
        <v>1845562</v>
      </c>
      <c r="Y26" s="14" t="s">
        <v>36</v>
      </c>
      <c r="Z26" s="7" t="s">
        <v>31</v>
      </c>
      <c r="AA26" s="5" t="s">
        <v>16</v>
      </c>
      <c r="AB26" s="4" t="s">
        <v>84</v>
      </c>
    </row>
    <row r="27" spans="1:29" ht="26.4" x14ac:dyDescent="0.3">
      <c r="A27" s="3" t="s">
        <v>70</v>
      </c>
      <c r="B27" s="3" t="s">
        <v>41</v>
      </c>
      <c r="C27" s="3">
        <v>5224</v>
      </c>
      <c r="D27" s="3" t="s">
        <v>80</v>
      </c>
      <c r="E27" s="3" t="s">
        <v>50</v>
      </c>
      <c r="F27" s="3" t="s">
        <v>51</v>
      </c>
      <c r="G27" s="3" t="s">
        <v>52</v>
      </c>
      <c r="H27" s="3" t="s">
        <v>35</v>
      </c>
      <c r="I27" s="6">
        <v>1</v>
      </c>
      <c r="J27" s="6">
        <v>1575000</v>
      </c>
      <c r="K27" s="6">
        <f t="shared" si="2"/>
        <v>1575000</v>
      </c>
      <c r="L27" s="15">
        <v>1</v>
      </c>
      <c r="M27" s="15">
        <v>1653750</v>
      </c>
      <c r="N27" s="6">
        <f t="shared" si="3"/>
        <v>1653750</v>
      </c>
      <c r="O27" s="15">
        <v>1</v>
      </c>
      <c r="P27" s="15">
        <v>1736438</v>
      </c>
      <c r="Q27" s="6">
        <f t="shared" si="4"/>
        <v>1736438</v>
      </c>
      <c r="R27" s="15">
        <v>1</v>
      </c>
      <c r="S27" s="15">
        <v>1823260</v>
      </c>
      <c r="T27" s="6">
        <f t="shared" si="5"/>
        <v>1823260</v>
      </c>
      <c r="U27" s="15">
        <v>1</v>
      </c>
      <c r="V27" s="15">
        <v>1914423</v>
      </c>
      <c r="W27" s="6">
        <f t="shared" si="6"/>
        <v>1914423</v>
      </c>
      <c r="X27" s="6">
        <f t="shared" si="1"/>
        <v>8702871</v>
      </c>
      <c r="Y27" s="14" t="s">
        <v>36</v>
      </c>
      <c r="Z27" s="7" t="s">
        <v>31</v>
      </c>
      <c r="AA27" s="5" t="s">
        <v>16</v>
      </c>
      <c r="AB27" s="4" t="s">
        <v>84</v>
      </c>
    </row>
    <row r="28" spans="1:29" s="20" customFormat="1" ht="26.4" x14ac:dyDescent="0.3">
      <c r="A28" s="16" t="s">
        <v>70</v>
      </c>
      <c r="B28" s="16" t="s">
        <v>41</v>
      </c>
      <c r="C28" s="16">
        <v>5224</v>
      </c>
      <c r="D28" s="16" t="s">
        <v>88</v>
      </c>
      <c r="E28" s="16" t="s">
        <v>53</v>
      </c>
      <c r="F28" s="16" t="s">
        <v>54</v>
      </c>
      <c r="G28" s="16" t="s">
        <v>55</v>
      </c>
      <c r="H28" s="16" t="s">
        <v>35</v>
      </c>
      <c r="I28" s="17">
        <v>0</v>
      </c>
      <c r="J28" s="17">
        <v>0</v>
      </c>
      <c r="K28" s="6">
        <f t="shared" si="2"/>
        <v>0</v>
      </c>
      <c r="L28" s="27">
        <v>0</v>
      </c>
      <c r="M28" s="27">
        <v>0</v>
      </c>
      <c r="N28" s="6">
        <f t="shared" si="3"/>
        <v>0</v>
      </c>
      <c r="O28" s="27">
        <v>0</v>
      </c>
      <c r="P28" s="27">
        <v>0</v>
      </c>
      <c r="Q28" s="6">
        <f t="shared" si="4"/>
        <v>0</v>
      </c>
      <c r="R28" s="27">
        <v>0</v>
      </c>
      <c r="S28" s="27">
        <v>0</v>
      </c>
      <c r="T28" s="6">
        <f t="shared" si="5"/>
        <v>0</v>
      </c>
      <c r="U28" s="27">
        <v>0</v>
      </c>
      <c r="V28" s="27">
        <v>0</v>
      </c>
      <c r="W28" s="6">
        <f t="shared" si="6"/>
        <v>0</v>
      </c>
      <c r="X28" s="17">
        <v>0</v>
      </c>
      <c r="Y28" s="28" t="s">
        <v>36</v>
      </c>
      <c r="Z28" s="18" t="s">
        <v>31</v>
      </c>
      <c r="AA28" s="19" t="s">
        <v>16</v>
      </c>
      <c r="AB28" s="20" t="s">
        <v>84</v>
      </c>
    </row>
    <row r="29" spans="1:29" s="20" customFormat="1" ht="27.6" x14ac:dyDescent="0.3">
      <c r="A29" s="16" t="s">
        <v>71</v>
      </c>
      <c r="B29" s="16" t="s">
        <v>56</v>
      </c>
      <c r="C29" s="16">
        <v>5224</v>
      </c>
      <c r="D29" s="16" t="s">
        <v>87</v>
      </c>
      <c r="E29" s="16" t="s">
        <v>57</v>
      </c>
      <c r="F29" s="26" t="s">
        <v>58</v>
      </c>
      <c r="G29" s="26" t="s">
        <v>59</v>
      </c>
      <c r="H29" s="16" t="s">
        <v>35</v>
      </c>
      <c r="I29" s="17">
        <v>1</v>
      </c>
      <c r="J29" s="17">
        <v>0</v>
      </c>
      <c r="K29" s="6">
        <f t="shared" si="2"/>
        <v>0</v>
      </c>
      <c r="L29" s="17">
        <v>1</v>
      </c>
      <c r="M29" s="17">
        <v>0</v>
      </c>
      <c r="N29" s="6">
        <f t="shared" si="3"/>
        <v>0</v>
      </c>
      <c r="O29" s="17">
        <v>1</v>
      </c>
      <c r="P29" s="17">
        <v>0</v>
      </c>
      <c r="Q29" s="6">
        <f t="shared" si="4"/>
        <v>0</v>
      </c>
      <c r="R29" s="17">
        <v>1</v>
      </c>
      <c r="S29" s="17">
        <v>0</v>
      </c>
      <c r="T29" s="6">
        <f t="shared" si="5"/>
        <v>0</v>
      </c>
      <c r="U29" s="17">
        <v>1</v>
      </c>
      <c r="V29" s="17">
        <v>0</v>
      </c>
      <c r="W29" s="6">
        <f t="shared" si="6"/>
        <v>0</v>
      </c>
      <c r="X29" s="17">
        <f t="shared" si="1"/>
        <v>0</v>
      </c>
      <c r="Y29" s="16" t="s">
        <v>36</v>
      </c>
      <c r="Z29" s="18" t="s">
        <v>31</v>
      </c>
      <c r="AA29" s="19" t="s">
        <v>16</v>
      </c>
      <c r="AB29" s="20" t="s">
        <v>83</v>
      </c>
    </row>
    <row r="30" spans="1:29" ht="26.4" x14ac:dyDescent="0.3">
      <c r="A30" s="3" t="s">
        <v>71</v>
      </c>
      <c r="B30" s="3" t="s">
        <v>27</v>
      </c>
      <c r="C30" s="3">
        <v>5224</v>
      </c>
      <c r="D30" s="3" t="s">
        <v>81</v>
      </c>
      <c r="E30" s="3" t="s">
        <v>60</v>
      </c>
      <c r="F30" s="3" t="s">
        <v>61</v>
      </c>
      <c r="G30" s="3" t="s">
        <v>61</v>
      </c>
      <c r="H30" s="3" t="s">
        <v>35</v>
      </c>
      <c r="I30" s="6">
        <v>1</v>
      </c>
      <c r="J30" s="6">
        <v>23683481.25</v>
      </c>
      <c r="K30" s="6">
        <f t="shared" si="2"/>
        <v>23683481.25</v>
      </c>
      <c r="L30" s="6">
        <v>1</v>
      </c>
      <c r="M30" s="6">
        <v>24867655.3125</v>
      </c>
      <c r="N30" s="6">
        <f t="shared" si="3"/>
        <v>24867655.3125</v>
      </c>
      <c r="O30" s="6">
        <v>1</v>
      </c>
      <c r="P30" s="6">
        <v>26111038.078125</v>
      </c>
      <c r="Q30" s="6">
        <f t="shared" si="4"/>
        <v>26111038.078125</v>
      </c>
      <c r="R30" s="6">
        <v>0</v>
      </c>
      <c r="S30" s="6">
        <v>0</v>
      </c>
      <c r="T30" s="6">
        <f t="shared" si="5"/>
        <v>0</v>
      </c>
      <c r="U30" s="6">
        <v>0</v>
      </c>
      <c r="V30" s="6">
        <v>0</v>
      </c>
      <c r="W30" s="6">
        <f t="shared" si="6"/>
        <v>0</v>
      </c>
      <c r="X30" s="6">
        <f t="shared" si="1"/>
        <v>74662174.640625</v>
      </c>
      <c r="Y30" s="3" t="s">
        <v>36</v>
      </c>
      <c r="Z30" s="7" t="s">
        <v>31</v>
      </c>
      <c r="AA30" s="5" t="s">
        <v>16</v>
      </c>
      <c r="AB30" s="4" t="s">
        <v>83</v>
      </c>
    </row>
    <row r="31" spans="1:29" ht="27.75" customHeight="1" x14ac:dyDescent="0.3">
      <c r="A31" s="3" t="s">
        <v>72</v>
      </c>
      <c r="B31" s="3" t="s">
        <v>41</v>
      </c>
      <c r="C31" s="3">
        <v>5224</v>
      </c>
      <c r="D31" s="3" t="s">
        <v>79</v>
      </c>
      <c r="E31" s="3" t="s">
        <v>67</v>
      </c>
      <c r="F31" s="3" t="s">
        <v>68</v>
      </c>
      <c r="G31" s="3" t="s">
        <v>69</v>
      </c>
      <c r="H31" s="3" t="s">
        <v>35</v>
      </c>
      <c r="I31" s="6">
        <v>1</v>
      </c>
      <c r="J31" s="6">
        <v>7779000</v>
      </c>
      <c r="K31" s="6">
        <f t="shared" si="2"/>
        <v>7779000</v>
      </c>
      <c r="L31" s="6">
        <v>1</v>
      </c>
      <c r="M31" s="6">
        <v>8203003.3260000004</v>
      </c>
      <c r="N31" s="6">
        <f t="shared" si="3"/>
        <v>8203003.3260000004</v>
      </c>
      <c r="O31" s="6">
        <v>1</v>
      </c>
      <c r="P31" s="6">
        <v>8627443.3259999994</v>
      </c>
      <c r="Q31" s="6">
        <f t="shared" si="4"/>
        <v>8627443.3259999994</v>
      </c>
      <c r="R31" s="6">
        <v>1</v>
      </c>
      <c r="S31" s="6">
        <v>8627443.3259999994</v>
      </c>
      <c r="T31" s="6">
        <f t="shared" si="5"/>
        <v>8627443.3259999994</v>
      </c>
      <c r="U31" s="6">
        <v>1</v>
      </c>
      <c r="V31" s="6">
        <v>8627443.3259999994</v>
      </c>
      <c r="W31" s="6">
        <f t="shared" si="6"/>
        <v>8627443.3259999994</v>
      </c>
      <c r="X31" s="6">
        <f t="shared" ref="X31:X33" si="7">K31+N31+Q31+T31+W31</f>
        <v>41864333.303999998</v>
      </c>
      <c r="Y31" s="3" t="s">
        <v>74</v>
      </c>
      <c r="Z31" s="7" t="s">
        <v>31</v>
      </c>
      <c r="AA31" s="5" t="s">
        <v>16</v>
      </c>
      <c r="AB31" s="4" t="s">
        <v>82</v>
      </c>
    </row>
    <row r="32" spans="1:29" ht="158.4" x14ac:dyDescent="0.3">
      <c r="A32" s="3" t="s">
        <v>89</v>
      </c>
      <c r="B32" s="3"/>
      <c r="C32" s="3">
        <v>5224</v>
      </c>
      <c r="D32" s="3" t="s">
        <v>91</v>
      </c>
      <c r="E32" s="3" t="s">
        <v>93</v>
      </c>
      <c r="F32" s="3" t="s">
        <v>95</v>
      </c>
      <c r="G32" s="3" t="s">
        <v>100</v>
      </c>
      <c r="H32" s="3" t="s">
        <v>35</v>
      </c>
      <c r="I32" s="6">
        <v>1</v>
      </c>
      <c r="J32" s="6">
        <v>39448040</v>
      </c>
      <c r="K32" s="6">
        <f t="shared" si="2"/>
        <v>39448040</v>
      </c>
      <c r="L32" s="6">
        <v>1</v>
      </c>
      <c r="M32" s="6">
        <v>118344117</v>
      </c>
      <c r="N32" s="6">
        <f t="shared" si="3"/>
        <v>118344117</v>
      </c>
      <c r="O32" s="6">
        <v>0</v>
      </c>
      <c r="P32" s="6">
        <v>0</v>
      </c>
      <c r="Q32" s="6">
        <f t="shared" si="4"/>
        <v>0</v>
      </c>
      <c r="R32" s="6">
        <v>0</v>
      </c>
      <c r="S32" s="6">
        <v>0</v>
      </c>
      <c r="T32" s="6">
        <f t="shared" si="5"/>
        <v>0</v>
      </c>
      <c r="U32" s="6">
        <v>0</v>
      </c>
      <c r="V32" s="6">
        <v>0</v>
      </c>
      <c r="W32" s="6">
        <f t="shared" si="6"/>
        <v>0</v>
      </c>
      <c r="X32" s="6">
        <f t="shared" si="7"/>
        <v>157792157</v>
      </c>
      <c r="Y32" s="3" t="s">
        <v>36</v>
      </c>
      <c r="Z32" s="7" t="s">
        <v>40</v>
      </c>
      <c r="AA32" s="5" t="s">
        <v>16</v>
      </c>
      <c r="AB32" s="4" t="s">
        <v>82</v>
      </c>
    </row>
    <row r="33" spans="1:28" ht="92.4" x14ac:dyDescent="0.3">
      <c r="A33" s="3" t="s">
        <v>89</v>
      </c>
      <c r="B33" s="3"/>
      <c r="C33" s="3">
        <v>5224</v>
      </c>
      <c r="D33" s="3" t="s">
        <v>92</v>
      </c>
      <c r="E33" s="3" t="s">
        <v>94</v>
      </c>
      <c r="F33" s="3" t="s">
        <v>96</v>
      </c>
      <c r="G33" s="3" t="s">
        <v>101</v>
      </c>
      <c r="H33" s="3" t="s">
        <v>35</v>
      </c>
      <c r="I33" s="6">
        <v>1</v>
      </c>
      <c r="J33" s="6">
        <v>6337768</v>
      </c>
      <c r="K33" s="6">
        <f t="shared" si="2"/>
        <v>6337768</v>
      </c>
      <c r="L33" s="6">
        <v>1</v>
      </c>
      <c r="M33" s="6">
        <v>19013303</v>
      </c>
      <c r="N33" s="6">
        <f t="shared" si="3"/>
        <v>19013303</v>
      </c>
      <c r="O33" s="6">
        <v>0</v>
      </c>
      <c r="P33" s="6">
        <v>0</v>
      </c>
      <c r="Q33" s="6">
        <f t="shared" si="4"/>
        <v>0</v>
      </c>
      <c r="R33" s="6">
        <v>0</v>
      </c>
      <c r="S33" s="6">
        <v>0</v>
      </c>
      <c r="T33" s="6">
        <f t="shared" si="5"/>
        <v>0</v>
      </c>
      <c r="U33" s="6">
        <v>0</v>
      </c>
      <c r="V33" s="6">
        <v>0</v>
      </c>
      <c r="W33" s="6">
        <f t="shared" si="6"/>
        <v>0</v>
      </c>
      <c r="X33" s="6">
        <f t="shared" si="7"/>
        <v>25351071</v>
      </c>
      <c r="Y33" s="3" t="s">
        <v>102</v>
      </c>
      <c r="Z33" s="7" t="s">
        <v>40</v>
      </c>
      <c r="AA33" s="5" t="s">
        <v>16</v>
      </c>
      <c r="AB33" s="4" t="s">
        <v>82</v>
      </c>
    </row>
    <row r="34" spans="1:28" x14ac:dyDescent="0.3">
      <c r="A34" s="3"/>
      <c r="B34" s="3"/>
      <c r="C34" s="3"/>
      <c r="D34" s="3"/>
      <c r="E34" s="3"/>
      <c r="F34" s="3"/>
      <c r="G34" s="3"/>
      <c r="H34" s="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3"/>
      <c r="Z34" s="7"/>
      <c r="AA34" s="5"/>
    </row>
    <row r="35" spans="1:28" s="2" customFormat="1" ht="14.4" customHeight="1" x14ac:dyDescent="0.3">
      <c r="A35" s="34" t="s">
        <v>5</v>
      </c>
      <c r="B35" s="35"/>
      <c r="C35" s="35"/>
      <c r="D35" s="35"/>
      <c r="E35" s="35"/>
      <c r="F35" s="35"/>
      <c r="G35" s="36"/>
      <c r="H35" s="11"/>
      <c r="I35" s="12"/>
      <c r="J35" s="12"/>
      <c r="K35" s="12">
        <f>SUBTOTAL(9,K23:K34)</f>
        <v>120083042.41</v>
      </c>
      <c r="L35" s="12"/>
      <c r="M35" s="12"/>
      <c r="N35" s="12">
        <f>SUBTOTAL(9,N23:N34)</f>
        <v>215358281.7985</v>
      </c>
      <c r="O35" s="12"/>
      <c r="P35" s="12"/>
      <c r="Q35" s="12">
        <f>SUBTOTAL(9,Q23:Q34)</f>
        <v>81868907.564125001</v>
      </c>
      <c r="R35" s="12"/>
      <c r="S35" s="12"/>
      <c r="T35" s="12">
        <f>SUBTOTAL(9,T23:T34)</f>
        <v>11755103.486</v>
      </c>
      <c r="U35" s="12"/>
      <c r="V35" s="12"/>
      <c r="W35" s="12">
        <f>SUBTOTAL(9,W23:W34)</f>
        <v>11865599.486</v>
      </c>
      <c r="X35" s="12">
        <f>SUBTOTAL(9,X23:X34)</f>
        <v>440930934.74462497</v>
      </c>
      <c r="Y35" s="11"/>
      <c r="Z35" s="13"/>
      <c r="AA35" s="11"/>
    </row>
    <row r="36" spans="1:28" s="2" customFormat="1" ht="14.4" customHeight="1" x14ac:dyDescent="0.3">
      <c r="A36" s="37" t="s">
        <v>6</v>
      </c>
      <c r="B36" s="38"/>
      <c r="C36" s="38"/>
      <c r="D36" s="38"/>
      <c r="E36" s="38"/>
      <c r="F36" s="38"/>
      <c r="G36" s="39"/>
      <c r="H36" s="8"/>
      <c r="I36" s="9"/>
      <c r="J36" s="9"/>
      <c r="K36" s="9">
        <f>K21+K35</f>
        <v>5681432856.4099998</v>
      </c>
      <c r="L36" s="9"/>
      <c r="M36" s="9"/>
      <c r="N36" s="9">
        <f>N21+N35</f>
        <v>15419816674.7985</v>
      </c>
      <c r="O36" s="9"/>
      <c r="P36" s="9"/>
      <c r="Q36" s="9">
        <f>Q21+Q35</f>
        <v>124849856.564125</v>
      </c>
      <c r="R36" s="9"/>
      <c r="S36" s="9"/>
      <c r="T36" s="9">
        <f>T21+T35</f>
        <v>55739036.886</v>
      </c>
      <c r="U36" s="9"/>
      <c r="V36" s="9"/>
      <c r="W36" s="9">
        <f>W21+W35</f>
        <v>56896823.386</v>
      </c>
      <c r="X36" s="9">
        <f>K36+N36+Q36+T36+W36</f>
        <v>21338735248.044628</v>
      </c>
      <c r="Y36" s="8"/>
      <c r="Z36" s="10"/>
      <c r="AA36" s="8"/>
    </row>
  </sheetData>
  <autoFilter ref="A11:AC13" xr:uid="{00000000-0001-0000-0000-000000000000}"/>
  <mergeCells count="30">
    <mergeCell ref="X5:AA5"/>
    <mergeCell ref="X4:AA4"/>
    <mergeCell ref="X3:AA3"/>
    <mergeCell ref="X2:AA2"/>
    <mergeCell ref="X9:X10"/>
    <mergeCell ref="AA9:AA10"/>
    <mergeCell ref="Z9:Z10"/>
    <mergeCell ref="Y9:Y10"/>
    <mergeCell ref="C7:AA7"/>
    <mergeCell ref="C9:C10"/>
    <mergeCell ref="O9:Q9"/>
    <mergeCell ref="L9:N9"/>
    <mergeCell ref="I9:K9"/>
    <mergeCell ref="H9:H10"/>
    <mergeCell ref="G9:G10"/>
    <mergeCell ref="F9:F10"/>
    <mergeCell ref="AC9:AC10"/>
    <mergeCell ref="A15:AA15"/>
    <mergeCell ref="E9:E10"/>
    <mergeCell ref="D9:D10"/>
    <mergeCell ref="R9:T9"/>
    <mergeCell ref="U9:W9"/>
    <mergeCell ref="A9:A10"/>
    <mergeCell ref="B9:B10"/>
    <mergeCell ref="A12:AA12"/>
    <mergeCell ref="A21:G21"/>
    <mergeCell ref="A22:AA22"/>
    <mergeCell ref="A35:G35"/>
    <mergeCell ref="A36:G36"/>
    <mergeCell ref="AB9:AB10"/>
  </mergeCells>
  <phoneticPr fontId="3" type="noConversion"/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Копжасар Асылмурат Нурланович</cp:lastModifiedBy>
  <dcterms:created xsi:type="dcterms:W3CDTF">2020-01-15T09:03:52Z</dcterms:created>
  <dcterms:modified xsi:type="dcterms:W3CDTF">2026-03-26T13:10:08Z</dcterms:modified>
</cp:coreProperties>
</file>