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ЦУ\ДПЗ\Корр №3\"/>
    </mc:Choice>
  </mc:AlternateContent>
  <xr:revisionPtr revIDLastSave="0" documentId="13_ncr:1_{8953502C-BC15-40C6-8C7E-D8CCC4A202B7}" xr6:coauthVersionLast="47" xr6:coauthVersionMax="47" xr10:uidLastSave="{00000000-0000-0000-0000-000000000000}"/>
  <bookViews>
    <workbookView xWindow="30612" yWindow="-72" windowWidth="30936" windowHeight="16896" xr2:uid="{00000000-000D-0000-FFFF-FFFF00000000}"/>
  </bookViews>
  <sheets>
    <sheet name="Plan Report" sheetId="1" r:id="rId1"/>
  </sheets>
  <definedNames>
    <definedName name="_xlnm._FilterDatabase" localSheetId="0" hidden="1">'Plan Report'!$A$11:$X$11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S26" i="1"/>
  <c r="S19" i="1" l="1"/>
  <c r="S18" i="1"/>
  <c r="S17" i="1"/>
  <c r="S16" i="1"/>
  <c r="R28" i="1"/>
  <c r="R29" i="1" s="1"/>
  <c r="P28" i="1"/>
  <c r="N28" i="1"/>
  <c r="L28" i="1"/>
  <c r="J28" i="1"/>
  <c r="R22" i="1"/>
  <c r="P22" i="1"/>
  <c r="N22" i="1"/>
  <c r="L22" i="1"/>
  <c r="J22" i="1"/>
  <c r="S25" i="1"/>
  <c r="S24" i="1"/>
  <c r="S15" i="1"/>
  <c r="S14" i="1"/>
  <c r="S13" i="1"/>
  <c r="S28" i="1" l="1"/>
  <c r="L29" i="1"/>
  <c r="P29" i="1"/>
  <c r="S22" i="1"/>
  <c r="N29" i="1"/>
  <c r="J29" i="1"/>
  <c r="S29" i="1" l="1"/>
</calcChain>
</file>

<file path=xl/sharedStrings.xml><?xml version="1.0" encoding="utf-8"?>
<sst xmlns="http://schemas.openxmlformats.org/spreadsheetml/2006/main" count="156" uniqueCount="85">
  <si>
    <t>Способ закупок</t>
  </si>
  <si>
    <t>Единица измерения</t>
  </si>
  <si>
    <t>2. Работы</t>
  </si>
  <si>
    <t>Итого по работам</t>
  </si>
  <si>
    <t>3. Услуги</t>
  </si>
  <si>
    <t>Итого по услугам</t>
  </si>
  <si>
    <t>Итого</t>
  </si>
  <si>
    <t>1 Р</t>
  </si>
  <si>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</si>
  <si>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</si>
  <si>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</si>
  <si>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</si>
  <si>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Планируемый объем закупа в натуральном выражении</t>
  </si>
  <si>
    <t>Планируемая сумма закупа без учета налога на добавленную стоимость, тенге</t>
  </si>
  <si>
    <t>БИН недропользователя</t>
  </si>
  <si>
    <t>091040003677</t>
  </si>
  <si>
    <t>УТВЕРЖДЕНО:</t>
  </si>
  <si>
    <t>Генеральный директор 
ТОО "Урихтау Оперейтинг"</t>
  </si>
  <si>
    <t>Умиров А.С.</t>
  </si>
  <si>
    <t>АБП</t>
  </si>
  <si>
    <t>АВС - категория</t>
  </si>
  <si>
    <t xml:space="preserve">Итоговая сумма за период 2026-2030 </t>
  </si>
  <si>
    <t>Наименование закупаемых товаров, работ и услуг согласно ЕНС ТРУ</t>
  </si>
  <si>
    <t>Срок осуществления закупок (указывать в каком квартале планируется закупка)</t>
  </si>
  <si>
    <t>1 квартал 2026</t>
  </si>
  <si>
    <t>Ответственный сотрдуник ОЗиМТС</t>
  </si>
  <si>
    <t>Прмечание</t>
  </si>
  <si>
    <t>711219.900.010005</t>
  </si>
  <si>
    <t>Комплексные работы в инженерии нефтегазовой отрасли</t>
  </si>
  <si>
    <t>Служба геологии и разработки</t>
  </si>
  <si>
    <t>ОИ ст.9.1. п.9.1.1. пп.1</t>
  </si>
  <si>
    <t>Работа</t>
  </si>
  <si>
    <t>2 Р</t>
  </si>
  <si>
    <t>Сейтимова Г. С,</t>
  </si>
  <si>
    <t>"____"___________________2026 г.</t>
  </si>
  <si>
    <t xml:space="preserve">Научное сопровождение по геологии и разработки месторождения Урихтау </t>
  </si>
  <si>
    <t xml:space="preserve">Выполнение комплексных работ в инженерии нефтегазовой отрасли по месторождению Урихтау </t>
  </si>
  <si>
    <t>Форма долгосрочной программы закупок товаров, работ и услуг на 2026-2030 г.г. (горизонт КТ-1)</t>
  </si>
  <si>
    <t>3 Р</t>
  </si>
  <si>
    <t>Отдел капитального сторительства</t>
  </si>
  <si>
    <t>410040.600.000000</t>
  </si>
  <si>
    <t>Комплексные работы по строительству «под ключ»</t>
  </si>
  <si>
    <t>Объекты Урихтау (Горизонт КТ-I);
1.Сбор и транспорт газа с добывающих скважин 59Г,61Г 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
8.Строительство обратного конденсатопровода с ГПЗ-3 ЖНГК на ДНС с приборами учета конденсата;
9.Строительство газо-сепарационного пункта (ГСП);
10.Строительство конденсатопровода от ГСП до ГПЗ-3 ЖНГК с приборами учет;
11.Строительство СИК-ГК (учет конденсата) на конденсатопровод от ГСП до ГПЗ-3 ЖНГК;
12. Строительство системы измерение расхода газа нефтяной оторочки м/р Урихтау (КТ-1) и фильтра сепаратора.</t>
  </si>
  <si>
    <t>ОТ</t>
  </si>
  <si>
    <t>1 У</t>
  </si>
  <si>
    <t>711220.000.000004</t>
  </si>
  <si>
    <t>Услуги по осуществлению технического надзора в сфере строительной деятельности</t>
  </si>
  <si>
    <t>Услуга</t>
  </si>
  <si>
    <t>Услуги технического надзора на объекте:
Обустройство объектов месторождения Центральный Урихтау:
1.Сбор и транспорт газа с добывающих скважин 59Г,61Г 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
8.Строительство обратного конденсатопровода с ГПЗ-3 ЖНГК на ДНС с приборами учета конденсата;
9.Строительство газо-сепарационного пункта (ГСП);
10.Строительство конденсатопровода от ГСП до ГПЗ-3 ЖНГК с приборами учет;
11.Строительство СИК-ГК (учет конденсата) на конденсатопровод от ГСП до ГПЗ-3 ЖНГК;
12. Строительство системы измерение расхода газа нефтяной оторочки м/р Урихтау (КТ-1) и фильтра сепаратора.</t>
  </si>
  <si>
    <t>Группа информационных технологий</t>
  </si>
  <si>
    <t>2 У</t>
  </si>
  <si>
    <t>582950.000.000001</t>
  </si>
  <si>
    <t>Услуги по предоставлению лицензий на право использования программного обеспечения</t>
  </si>
  <si>
    <t>Услуги по предоставлению лицензий на право использования программного обеспечения Checkpoint на 5 лет</t>
  </si>
  <si>
    <t>2 квартал 2026</t>
  </si>
  <si>
    <t>Савицкая А. И.</t>
  </si>
  <si>
    <t>Новая строка</t>
  </si>
  <si>
    <t>Отдел по бурению и внутрискважинным работам</t>
  </si>
  <si>
    <t>4 Р</t>
  </si>
  <si>
    <t>5 Р</t>
  </si>
  <si>
    <t>6 Р</t>
  </si>
  <si>
    <t>7 Р</t>
  </si>
  <si>
    <t>091012.900.000012</t>
  </si>
  <si>
    <t>099019.000.000006</t>
  </si>
  <si>
    <t>091012.900.000028</t>
  </si>
  <si>
    <t>091012.900.000023</t>
  </si>
  <si>
    <t>Работы по освоению скважин</t>
  </si>
  <si>
    <t>Работы по соляно-кислотной обработке скважин</t>
  </si>
  <si>
    <t>Работы по повышению нефтеотдачи пластов (ПНП)</t>
  </si>
  <si>
    <t>Работы по монтажу/установке добывающей (сырье/полезные ископаемые/нефтегаз) техники и оборудования</t>
  </si>
  <si>
    <t>Работа станка и бригады КРС при овоении скважин 58г, 60г, 62г, 63г, У-3 и У-4</t>
  </si>
  <si>
    <t>ОПЗ соляно-кислотной обработкой при освоении и испытании скважины 58г, 60г, 62г, 63г, У-3, У-4 и ЦУ-Х</t>
  </si>
  <si>
    <t>Применение ГНКТ с азотом при освоении и испытании скважины   58г, 59г, 60г, 61г, 62г, 63г, У-3, У-4 и ЦУ-Х</t>
  </si>
  <si>
    <t>Работы по монтажу подземного оборудования при освоении и испытании скважины  58г, 60г, 62г, 63г, У-3, У-4 и ЦУ-Х (в т.ч. поставка Гидравлический пакер 7” х 3 ½)</t>
  </si>
  <si>
    <t>Копжасар А. Н.</t>
  </si>
  <si>
    <t>% ВЦ</t>
  </si>
  <si>
    <t>55-60%</t>
  </si>
  <si>
    <t>3 У</t>
  </si>
  <si>
    <t>091012.990.000005</t>
  </si>
  <si>
    <t>Услуги супервайзерские в области испытания скважин</t>
  </si>
  <si>
    <t>Услуги супервайзеров при освоении и КРС скважины  58г, 59г,  60г, 61г,  62г, 63г, У-3, У-4 и ЦУ-Х</t>
  </si>
  <si>
    <t>Прострелочно-взрывные работы и установка изолирующего пакера с цементным мостом при освоении скважин месторождения Урихтау (горизонт КТ-I)</t>
  </si>
  <si>
    <t>091012.900.000015</t>
  </si>
  <si>
    <t>Работы по перфорации скважины</t>
  </si>
  <si>
    <t>8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</si>
</sst>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4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9" fontId="4" fillId="0" borderId="0" xfId="0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12 2 2" xfId="1" xr:uid="{22AAF563-6F99-43B1-9E94-5DE5747F4544}"/>
    <cellStyle name="Обычный 12 2 2 2" xfId="2" xr:uid="{43A54BDF-044A-4962-A706-E54F117D8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9"/>
  <sheetViews>
    <sheetView tabSelected="1" topLeftCell="C1" zoomScale="55" zoomScaleNormal="55" workbookViewId="0">
      <selection activeCell="S20" sqref="S20"/>
    </sheetView>
  </sheetViews>
  <sheetFormatPr defaultColWidth="9.109375" defaultRowHeight="13.2" x14ac:dyDescent="0.3"/>
  <cols>
    <col min="1" max="1" width="18" style="4" customWidth="1"/>
    <col min="2" max="2" width="13.21875" style="4" customWidth="1"/>
    <col min="3" max="3" width="11.21875" style="4" customWidth="1"/>
    <col min="4" max="5" width="18" style="4" customWidth="1"/>
    <col min="6" max="6" width="73" style="4" bestFit="1" customWidth="1"/>
    <col min="7" max="7" width="53.5546875" style="4" bestFit="1" customWidth="1"/>
    <col min="8" max="8" width="13" style="4" customWidth="1"/>
    <col min="9" max="9" width="15.21875" style="4" customWidth="1"/>
    <col min="10" max="10" width="21.21875" style="4" customWidth="1"/>
    <col min="11" max="11" width="16.6640625" style="4" customWidth="1"/>
    <col min="12" max="12" width="17.88671875" style="4" customWidth="1"/>
    <col min="13" max="13" width="15.6640625" style="4" customWidth="1"/>
    <col min="14" max="14" width="17.88671875" style="4" customWidth="1"/>
    <col min="15" max="15" width="15.6640625" style="4" customWidth="1"/>
    <col min="16" max="16" width="17.88671875" style="4" customWidth="1"/>
    <col min="17" max="17" width="15.6640625" style="4" customWidth="1"/>
    <col min="18" max="18" width="17.88671875" style="4" customWidth="1"/>
    <col min="19" max="19" width="19.33203125" style="4" customWidth="1"/>
    <col min="20" max="20" width="14" style="4" customWidth="1"/>
    <col min="21" max="21" width="20" style="4" customWidth="1"/>
    <col min="22" max="22" width="39.44140625" style="4" bestFit="1" customWidth="1"/>
    <col min="23" max="23" width="23.21875" style="4" customWidth="1"/>
    <col min="24" max="24" width="24.5546875" style="4" customWidth="1"/>
    <col min="25" max="25" width="9.109375" style="20"/>
    <col min="26" max="16384" width="9.109375" style="4"/>
  </cols>
  <sheetData>
    <row r="2" spans="1:25" s="2" customFormat="1" x14ac:dyDescent="0.3">
      <c r="S2" s="22" t="s">
        <v>16</v>
      </c>
      <c r="T2" s="22"/>
      <c r="U2" s="22"/>
      <c r="V2" s="22"/>
      <c r="Y2" s="19"/>
    </row>
    <row r="3" spans="1:25" s="2" customFormat="1" x14ac:dyDescent="0.3">
      <c r="S3" s="22" t="s">
        <v>17</v>
      </c>
      <c r="T3" s="22"/>
      <c r="U3" s="22"/>
      <c r="V3" s="22"/>
      <c r="Y3" s="19"/>
    </row>
    <row r="4" spans="1:25" s="2" customFormat="1" x14ac:dyDescent="0.3">
      <c r="S4" s="22" t="s">
        <v>18</v>
      </c>
      <c r="T4" s="22"/>
      <c r="U4" s="22"/>
      <c r="V4" s="22"/>
      <c r="Y4" s="19"/>
    </row>
    <row r="5" spans="1:25" s="2" customFormat="1" x14ac:dyDescent="0.3">
      <c r="S5" s="22" t="s">
        <v>34</v>
      </c>
      <c r="T5" s="22"/>
      <c r="U5" s="22"/>
      <c r="V5" s="22"/>
      <c r="Y5" s="19"/>
    </row>
    <row r="7" spans="1:25" x14ac:dyDescent="0.3">
      <c r="C7" s="22" t="s">
        <v>37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9" spans="1:25" x14ac:dyDescent="0.3">
      <c r="A9" s="29" t="s">
        <v>19</v>
      </c>
      <c r="B9" s="29" t="s">
        <v>20</v>
      </c>
      <c r="C9" s="23" t="s">
        <v>8</v>
      </c>
      <c r="D9" s="23" t="s">
        <v>9</v>
      </c>
      <c r="E9" s="23" t="s">
        <v>10</v>
      </c>
      <c r="F9" s="23" t="s">
        <v>22</v>
      </c>
      <c r="G9" s="23" t="s">
        <v>11</v>
      </c>
      <c r="H9" s="23" t="s">
        <v>1</v>
      </c>
      <c r="I9" s="24">
        <v>2026</v>
      </c>
      <c r="J9" s="24"/>
      <c r="K9" s="24">
        <v>2027</v>
      </c>
      <c r="L9" s="24"/>
      <c r="M9" s="24">
        <v>2028</v>
      </c>
      <c r="N9" s="24"/>
      <c r="O9" s="24">
        <v>2029</v>
      </c>
      <c r="P9" s="24"/>
      <c r="Q9" s="24">
        <v>2030</v>
      </c>
      <c r="R9" s="24"/>
      <c r="S9" s="23" t="s">
        <v>21</v>
      </c>
      <c r="T9" s="23" t="s">
        <v>0</v>
      </c>
      <c r="U9" s="23" t="s">
        <v>23</v>
      </c>
      <c r="V9" s="23" t="s">
        <v>14</v>
      </c>
      <c r="W9" s="34" t="s">
        <v>25</v>
      </c>
      <c r="X9" s="25" t="s">
        <v>26</v>
      </c>
    </row>
    <row r="10" spans="1:25" ht="66" x14ac:dyDescent="0.3">
      <c r="A10" s="30"/>
      <c r="B10" s="30"/>
      <c r="C10" s="23"/>
      <c r="D10" s="23"/>
      <c r="E10" s="23"/>
      <c r="F10" s="23"/>
      <c r="G10" s="23"/>
      <c r="H10" s="23"/>
      <c r="I10" s="1" t="s">
        <v>12</v>
      </c>
      <c r="J10" s="1" t="s">
        <v>13</v>
      </c>
      <c r="K10" s="1" t="s">
        <v>12</v>
      </c>
      <c r="L10" s="1" t="s">
        <v>13</v>
      </c>
      <c r="M10" s="1" t="s">
        <v>12</v>
      </c>
      <c r="N10" s="1" t="s">
        <v>13</v>
      </c>
      <c r="O10" s="1" t="s">
        <v>12</v>
      </c>
      <c r="P10" s="1" t="s">
        <v>13</v>
      </c>
      <c r="Q10" s="1" t="s">
        <v>12</v>
      </c>
      <c r="R10" s="1" t="s">
        <v>13</v>
      </c>
      <c r="S10" s="23"/>
      <c r="T10" s="23"/>
      <c r="U10" s="23"/>
      <c r="V10" s="23"/>
      <c r="W10" s="34"/>
      <c r="X10" s="25"/>
      <c r="Y10" s="20" t="s">
        <v>75</v>
      </c>
    </row>
    <row r="11" spans="1:25" x14ac:dyDescent="0.3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1">
        <v>17</v>
      </c>
      <c r="R11" s="1">
        <v>18</v>
      </c>
      <c r="S11" s="1">
        <v>19</v>
      </c>
      <c r="T11" s="1">
        <v>20</v>
      </c>
      <c r="U11" s="1">
        <v>21</v>
      </c>
      <c r="V11" s="1">
        <v>22</v>
      </c>
    </row>
    <row r="12" spans="1:25" s="2" customFormat="1" ht="14.4" customHeight="1" x14ac:dyDescent="0.3">
      <c r="A12" s="26" t="s">
        <v>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Y12" s="19"/>
    </row>
    <row r="13" spans="1:25" s="2" customFormat="1" ht="26.4" x14ac:dyDescent="0.3">
      <c r="A13" s="3" t="s">
        <v>29</v>
      </c>
      <c r="B13" s="3"/>
      <c r="C13" s="3">
        <v>2882</v>
      </c>
      <c r="D13" s="3" t="s">
        <v>7</v>
      </c>
      <c r="E13" s="3" t="s">
        <v>27</v>
      </c>
      <c r="F13" s="3" t="s">
        <v>28</v>
      </c>
      <c r="G13" s="3" t="s">
        <v>36</v>
      </c>
      <c r="H13" s="3" t="s">
        <v>31</v>
      </c>
      <c r="I13" s="6">
        <v>1</v>
      </c>
      <c r="J13" s="6">
        <v>20000000</v>
      </c>
      <c r="K13" s="6">
        <v>1</v>
      </c>
      <c r="L13" s="6">
        <v>20000000</v>
      </c>
      <c r="M13" s="6">
        <v>1</v>
      </c>
      <c r="N13" s="6">
        <v>20000000</v>
      </c>
      <c r="O13" s="6">
        <v>1</v>
      </c>
      <c r="P13" s="6">
        <v>20000000</v>
      </c>
      <c r="Q13" s="6">
        <v>1</v>
      </c>
      <c r="R13" s="6">
        <v>20000000</v>
      </c>
      <c r="S13" s="6">
        <f t="shared" ref="S13:S20" si="0">J13+L13+N13+P13+R13</f>
        <v>100000000</v>
      </c>
      <c r="T13" s="3" t="s">
        <v>30</v>
      </c>
      <c r="U13" s="7" t="s">
        <v>24</v>
      </c>
      <c r="V13" s="5" t="s">
        <v>15</v>
      </c>
      <c r="W13" s="4" t="s">
        <v>33</v>
      </c>
      <c r="X13" s="4"/>
      <c r="Y13" s="19" t="s">
        <v>76</v>
      </c>
    </row>
    <row r="14" spans="1:25" ht="31.8" customHeight="1" x14ac:dyDescent="0.3">
      <c r="A14" s="3" t="s">
        <v>29</v>
      </c>
      <c r="B14" s="3"/>
      <c r="C14" s="3">
        <v>2882</v>
      </c>
      <c r="D14" s="3" t="s">
        <v>32</v>
      </c>
      <c r="E14" s="3" t="s">
        <v>27</v>
      </c>
      <c r="F14" s="3" t="s">
        <v>28</v>
      </c>
      <c r="G14" s="3" t="s">
        <v>35</v>
      </c>
      <c r="H14" s="3" t="s">
        <v>31</v>
      </c>
      <c r="I14" s="6">
        <v>1</v>
      </c>
      <c r="J14" s="6">
        <v>13504000</v>
      </c>
      <c r="K14" s="6">
        <v>1</v>
      </c>
      <c r="L14" s="6">
        <v>14044576</v>
      </c>
      <c r="M14" s="6">
        <v>1</v>
      </c>
      <c r="N14" s="6">
        <v>14606359</v>
      </c>
      <c r="O14" s="6">
        <v>1</v>
      </c>
      <c r="P14" s="6">
        <v>15190613.4</v>
      </c>
      <c r="Q14" s="6">
        <v>1</v>
      </c>
      <c r="R14" s="6">
        <v>15798237.9</v>
      </c>
      <c r="S14" s="6">
        <f t="shared" si="0"/>
        <v>73143786.299999997</v>
      </c>
      <c r="T14" s="3" t="s">
        <v>30</v>
      </c>
      <c r="U14" s="7" t="s">
        <v>24</v>
      </c>
      <c r="V14" s="5" t="s">
        <v>15</v>
      </c>
      <c r="W14" s="4" t="s">
        <v>33</v>
      </c>
      <c r="Y14" s="19" t="s">
        <v>76</v>
      </c>
    </row>
    <row r="15" spans="1:25" ht="237.6" x14ac:dyDescent="0.3">
      <c r="A15" s="3" t="s">
        <v>39</v>
      </c>
      <c r="B15" s="3"/>
      <c r="C15" s="3">
        <v>2882</v>
      </c>
      <c r="D15" s="3" t="s">
        <v>38</v>
      </c>
      <c r="E15" s="3" t="s">
        <v>40</v>
      </c>
      <c r="F15" s="3" t="s">
        <v>41</v>
      </c>
      <c r="G15" s="3" t="s">
        <v>42</v>
      </c>
      <c r="H15" s="3" t="s">
        <v>31</v>
      </c>
      <c r="I15" s="6">
        <v>1</v>
      </c>
      <c r="J15" s="6">
        <v>26365338394</v>
      </c>
      <c r="K15" s="6">
        <v>1</v>
      </c>
      <c r="L15" s="6">
        <v>8569466406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f t="shared" si="0"/>
        <v>34934804800</v>
      </c>
      <c r="T15" s="3" t="s">
        <v>43</v>
      </c>
      <c r="U15" s="7" t="s">
        <v>24</v>
      </c>
      <c r="V15" s="5" t="s">
        <v>15</v>
      </c>
      <c r="W15" s="4" t="s">
        <v>33</v>
      </c>
      <c r="Y15" s="19" t="s">
        <v>76</v>
      </c>
    </row>
    <row r="16" spans="1:25" s="39" customFormat="1" ht="39.6" x14ac:dyDescent="0.3">
      <c r="A16" s="35" t="s">
        <v>57</v>
      </c>
      <c r="B16" s="35"/>
      <c r="C16" s="35">
        <v>2882</v>
      </c>
      <c r="D16" s="35" t="s">
        <v>58</v>
      </c>
      <c r="E16" s="35" t="s">
        <v>62</v>
      </c>
      <c r="F16" s="35" t="s">
        <v>66</v>
      </c>
      <c r="G16" s="35" t="s">
        <v>70</v>
      </c>
      <c r="H16" s="35" t="s">
        <v>31</v>
      </c>
      <c r="I16" s="36">
        <v>1</v>
      </c>
      <c r="J16" s="36">
        <v>549447000</v>
      </c>
      <c r="K16" s="36">
        <v>1</v>
      </c>
      <c r="L16" s="36">
        <v>466820550</v>
      </c>
      <c r="M16" s="36"/>
      <c r="N16" s="36"/>
      <c r="O16" s="36"/>
      <c r="P16" s="36"/>
      <c r="Q16" s="36"/>
      <c r="R16" s="36"/>
      <c r="S16" s="36">
        <f t="shared" si="0"/>
        <v>1016267550</v>
      </c>
      <c r="T16" s="35" t="s">
        <v>43</v>
      </c>
      <c r="U16" s="37" t="s">
        <v>24</v>
      </c>
      <c r="V16" s="38" t="s">
        <v>15</v>
      </c>
      <c r="W16" s="39" t="s">
        <v>74</v>
      </c>
      <c r="Y16" s="40" t="s">
        <v>76</v>
      </c>
    </row>
    <row r="17" spans="1:25" s="39" customFormat="1" ht="39.6" x14ac:dyDescent="0.3">
      <c r="A17" s="35" t="s">
        <v>57</v>
      </c>
      <c r="B17" s="35"/>
      <c r="C17" s="35">
        <v>2882</v>
      </c>
      <c r="D17" s="35" t="s">
        <v>59</v>
      </c>
      <c r="E17" s="35" t="s">
        <v>63</v>
      </c>
      <c r="F17" s="35" t="s">
        <v>67</v>
      </c>
      <c r="G17" s="35" t="s">
        <v>71</v>
      </c>
      <c r="H17" s="35" t="s">
        <v>31</v>
      </c>
      <c r="I17" s="36">
        <v>1</v>
      </c>
      <c r="J17" s="36">
        <v>518649619</v>
      </c>
      <c r="K17" s="36">
        <v>1</v>
      </c>
      <c r="L17" s="36">
        <v>425546100</v>
      </c>
      <c r="M17" s="36"/>
      <c r="N17" s="36"/>
      <c r="O17" s="36"/>
      <c r="P17" s="36"/>
      <c r="Q17" s="36"/>
      <c r="R17" s="36"/>
      <c r="S17" s="36">
        <f t="shared" si="0"/>
        <v>944195719</v>
      </c>
      <c r="T17" s="35" t="s">
        <v>43</v>
      </c>
      <c r="U17" s="37" t="s">
        <v>24</v>
      </c>
      <c r="V17" s="38" t="s">
        <v>15</v>
      </c>
      <c r="W17" s="39" t="s">
        <v>74</v>
      </c>
      <c r="Y17" s="40" t="s">
        <v>76</v>
      </c>
    </row>
    <row r="18" spans="1:25" s="39" customFormat="1" ht="39.6" x14ac:dyDescent="0.3">
      <c r="A18" s="35" t="s">
        <v>57</v>
      </c>
      <c r="B18" s="35"/>
      <c r="C18" s="35">
        <v>2882</v>
      </c>
      <c r="D18" s="35" t="s">
        <v>60</v>
      </c>
      <c r="E18" s="35" t="s">
        <v>64</v>
      </c>
      <c r="F18" s="35" t="s">
        <v>68</v>
      </c>
      <c r="G18" s="35" t="s">
        <v>72</v>
      </c>
      <c r="H18" s="35" t="s">
        <v>31</v>
      </c>
      <c r="I18" s="36">
        <v>1</v>
      </c>
      <c r="J18" s="36">
        <v>338125000</v>
      </c>
      <c r="K18" s="36">
        <v>1</v>
      </c>
      <c r="L18" s="36">
        <v>178935750</v>
      </c>
      <c r="M18" s="36"/>
      <c r="N18" s="36"/>
      <c r="O18" s="36"/>
      <c r="P18" s="36"/>
      <c r="Q18" s="36"/>
      <c r="R18" s="36"/>
      <c r="S18" s="36">
        <f t="shared" si="0"/>
        <v>517060750</v>
      </c>
      <c r="T18" s="35" t="s">
        <v>43</v>
      </c>
      <c r="U18" s="37" t="s">
        <v>24</v>
      </c>
      <c r="V18" s="38" t="s">
        <v>15</v>
      </c>
      <c r="W18" s="39" t="s">
        <v>74</v>
      </c>
      <c r="Y18" s="40" t="s">
        <v>76</v>
      </c>
    </row>
    <row r="19" spans="1:25" s="39" customFormat="1" ht="39.6" x14ac:dyDescent="0.3">
      <c r="A19" s="35" t="s">
        <v>57</v>
      </c>
      <c r="B19" s="35"/>
      <c r="C19" s="35">
        <v>2882</v>
      </c>
      <c r="D19" s="35" t="s">
        <v>61</v>
      </c>
      <c r="E19" s="35" t="s">
        <v>65</v>
      </c>
      <c r="F19" s="35" t="s">
        <v>69</v>
      </c>
      <c r="G19" s="35" t="s">
        <v>73</v>
      </c>
      <c r="H19" s="35" t="s">
        <v>31</v>
      </c>
      <c r="I19" s="36">
        <v>1</v>
      </c>
      <c r="J19" s="36">
        <v>145074000</v>
      </c>
      <c r="K19" s="36">
        <v>1</v>
      </c>
      <c r="L19" s="36">
        <v>122875200</v>
      </c>
      <c r="M19" s="36"/>
      <c r="N19" s="36"/>
      <c r="O19" s="36"/>
      <c r="P19" s="36"/>
      <c r="Q19" s="36"/>
      <c r="R19" s="36"/>
      <c r="S19" s="36">
        <f t="shared" si="0"/>
        <v>267949200</v>
      </c>
      <c r="T19" s="35" t="s">
        <v>43</v>
      </c>
      <c r="U19" s="37" t="s">
        <v>24</v>
      </c>
      <c r="V19" s="38" t="s">
        <v>15</v>
      </c>
      <c r="W19" s="39" t="s">
        <v>74</v>
      </c>
      <c r="Y19" s="40" t="s">
        <v>76</v>
      </c>
    </row>
    <row r="20" spans="1:25" s="18" customFormat="1" ht="39.6" x14ac:dyDescent="0.3">
      <c r="A20" s="14" t="s">
        <v>29</v>
      </c>
      <c r="B20" s="14"/>
      <c r="C20" s="14">
        <v>2882</v>
      </c>
      <c r="D20" s="14" t="s">
        <v>84</v>
      </c>
      <c r="E20" s="14" t="s">
        <v>82</v>
      </c>
      <c r="F20" s="14" t="s">
        <v>83</v>
      </c>
      <c r="G20" s="14" t="s">
        <v>81</v>
      </c>
      <c r="H20" s="14" t="s">
        <v>31</v>
      </c>
      <c r="I20" s="15">
        <v>1</v>
      </c>
      <c r="J20" s="15">
        <v>298462052.69999999</v>
      </c>
      <c r="K20" s="15">
        <v>1</v>
      </c>
      <c r="L20" s="15">
        <v>313385155.30000001</v>
      </c>
      <c r="M20" s="15"/>
      <c r="N20" s="15"/>
      <c r="O20" s="15"/>
      <c r="P20" s="15"/>
      <c r="Q20" s="15"/>
      <c r="R20" s="15"/>
      <c r="S20" s="15">
        <f t="shared" si="0"/>
        <v>611847208</v>
      </c>
      <c r="T20" s="14" t="s">
        <v>43</v>
      </c>
      <c r="U20" s="16" t="s">
        <v>24</v>
      </c>
      <c r="V20" s="17" t="s">
        <v>15</v>
      </c>
      <c r="W20" s="18" t="s">
        <v>33</v>
      </c>
      <c r="X20" s="18" t="s">
        <v>56</v>
      </c>
      <c r="Y20" s="21" t="s">
        <v>76</v>
      </c>
    </row>
    <row r="21" spans="1:25" ht="31.8" customHeight="1" x14ac:dyDescent="0.3">
      <c r="A21" s="3"/>
      <c r="B21" s="3"/>
      <c r="C21" s="3"/>
      <c r="D21" s="3"/>
      <c r="E21" s="3"/>
      <c r="F21" s="3"/>
      <c r="G21" s="3"/>
      <c r="H21" s="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3"/>
      <c r="U21" s="7"/>
      <c r="V21" s="5"/>
    </row>
    <row r="22" spans="1:25" s="2" customFormat="1" ht="14.4" customHeight="1" x14ac:dyDescent="0.3">
      <c r="A22" s="31" t="s">
        <v>3</v>
      </c>
      <c r="B22" s="32"/>
      <c r="C22" s="32"/>
      <c r="D22" s="32"/>
      <c r="E22" s="32"/>
      <c r="F22" s="32"/>
      <c r="G22" s="33"/>
      <c r="H22" s="11"/>
      <c r="I22" s="12"/>
      <c r="J22" s="12">
        <f>SUBTOTAL(9,J13:J21)</f>
        <v>28248600065.700001</v>
      </c>
      <c r="K22" s="12"/>
      <c r="L22" s="12">
        <f>SUBTOTAL(9,L13:L21)</f>
        <v>10111073737.299999</v>
      </c>
      <c r="M22" s="12"/>
      <c r="N22" s="12">
        <f>SUBTOTAL(9,N13:N21)</f>
        <v>34606359</v>
      </c>
      <c r="O22" s="12"/>
      <c r="P22" s="12">
        <f>SUBTOTAL(9,P13:P21)</f>
        <v>35190613.399999999</v>
      </c>
      <c r="Q22" s="12"/>
      <c r="R22" s="12">
        <f>SUBTOTAL(9,R13:R21)</f>
        <v>35798237.899999999</v>
      </c>
      <c r="S22" s="12">
        <f>SUBTOTAL(9,S13:S21)</f>
        <v>38465269013.300003</v>
      </c>
      <c r="T22" s="11"/>
      <c r="U22" s="13"/>
      <c r="V22" s="11"/>
      <c r="Y22" s="19"/>
    </row>
    <row r="23" spans="1:25" s="2" customFormat="1" ht="14.4" customHeight="1" x14ac:dyDescent="0.3">
      <c r="A23" s="26" t="s">
        <v>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  <c r="Y23" s="19">
        <v>0.8</v>
      </c>
    </row>
    <row r="24" spans="1:25" ht="250.8" x14ac:dyDescent="0.3">
      <c r="A24" s="3" t="s">
        <v>39</v>
      </c>
      <c r="B24" s="3"/>
      <c r="C24" s="3">
        <v>2882</v>
      </c>
      <c r="D24" s="3" t="s">
        <v>44</v>
      </c>
      <c r="E24" s="3" t="s">
        <v>45</v>
      </c>
      <c r="F24" s="3" t="s">
        <v>46</v>
      </c>
      <c r="G24" s="3" t="s">
        <v>48</v>
      </c>
      <c r="H24" s="3" t="s">
        <v>47</v>
      </c>
      <c r="I24" s="6">
        <v>1</v>
      </c>
      <c r="J24" s="6">
        <v>261147633</v>
      </c>
      <c r="K24" s="6">
        <v>1</v>
      </c>
      <c r="L24" s="6">
        <v>90596594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f>J24+L24+N24+P24+R24</f>
        <v>351744227</v>
      </c>
      <c r="T24" s="3" t="s">
        <v>43</v>
      </c>
      <c r="U24" s="7" t="s">
        <v>24</v>
      </c>
      <c r="V24" s="5" t="s">
        <v>15</v>
      </c>
      <c r="W24" s="4" t="s">
        <v>33</v>
      </c>
      <c r="Y24" s="19">
        <v>0.8</v>
      </c>
    </row>
    <row r="25" spans="1:25" s="39" customFormat="1" ht="39.6" x14ac:dyDescent="0.3">
      <c r="A25" s="35" t="s">
        <v>49</v>
      </c>
      <c r="B25" s="35"/>
      <c r="C25" s="35">
        <v>2882</v>
      </c>
      <c r="D25" s="35" t="s">
        <v>50</v>
      </c>
      <c r="E25" s="35" t="s">
        <v>51</v>
      </c>
      <c r="F25" s="35" t="s">
        <v>52</v>
      </c>
      <c r="G25" s="35" t="s">
        <v>53</v>
      </c>
      <c r="H25" s="35" t="s">
        <v>47</v>
      </c>
      <c r="I25" s="36">
        <v>1</v>
      </c>
      <c r="J25" s="36">
        <v>31250000</v>
      </c>
      <c r="K25" s="36"/>
      <c r="L25" s="36"/>
      <c r="M25" s="36"/>
      <c r="N25" s="36"/>
      <c r="O25" s="36"/>
      <c r="P25" s="36"/>
      <c r="Q25" s="36"/>
      <c r="R25" s="36"/>
      <c r="S25" s="36">
        <f>J25+L25+N25+P25+R25</f>
        <v>31250000</v>
      </c>
      <c r="T25" s="35" t="s">
        <v>43</v>
      </c>
      <c r="U25" s="37" t="s">
        <v>54</v>
      </c>
      <c r="V25" s="38" t="s">
        <v>15</v>
      </c>
      <c r="W25" s="39" t="s">
        <v>55</v>
      </c>
      <c r="X25" s="39" t="s">
        <v>56</v>
      </c>
      <c r="Y25" s="40">
        <v>0.8</v>
      </c>
    </row>
    <row r="26" spans="1:25" s="39" customFormat="1" ht="39.6" x14ac:dyDescent="0.3">
      <c r="A26" s="35" t="s">
        <v>57</v>
      </c>
      <c r="B26" s="35"/>
      <c r="C26" s="35">
        <v>2882</v>
      </c>
      <c r="D26" s="35" t="s">
        <v>77</v>
      </c>
      <c r="E26" s="35" t="s">
        <v>78</v>
      </c>
      <c r="F26" s="35" t="s">
        <v>79</v>
      </c>
      <c r="G26" s="35" t="s">
        <v>80</v>
      </c>
      <c r="H26" s="35" t="s">
        <v>47</v>
      </c>
      <c r="I26" s="36">
        <v>1</v>
      </c>
      <c r="J26" s="36">
        <v>38242762</v>
      </c>
      <c r="K26" s="36">
        <v>1</v>
      </c>
      <c r="L26" s="36">
        <v>21382200</v>
      </c>
      <c r="M26" s="36"/>
      <c r="N26" s="36"/>
      <c r="O26" s="36"/>
      <c r="P26" s="36"/>
      <c r="Q26" s="36"/>
      <c r="R26" s="36"/>
      <c r="S26" s="36">
        <f>J26+L26+N26+P26+R26</f>
        <v>59624962</v>
      </c>
      <c r="T26" s="35" t="s">
        <v>43</v>
      </c>
      <c r="U26" s="37" t="s">
        <v>24</v>
      </c>
      <c r="V26" s="38" t="s">
        <v>15</v>
      </c>
      <c r="W26" s="39" t="s">
        <v>74</v>
      </c>
      <c r="X26" s="39" t="s">
        <v>56</v>
      </c>
      <c r="Y26" s="40">
        <v>0.8</v>
      </c>
    </row>
    <row r="27" spans="1:25" x14ac:dyDescent="0.3">
      <c r="A27" s="3"/>
      <c r="B27" s="3"/>
      <c r="C27" s="3"/>
      <c r="D27" s="3"/>
      <c r="E27" s="3"/>
      <c r="F27" s="3"/>
      <c r="G27" s="3"/>
      <c r="H27" s="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3"/>
      <c r="U27" s="7"/>
      <c r="V27" s="5"/>
    </row>
    <row r="28" spans="1:25" s="2" customFormat="1" ht="14.4" customHeight="1" x14ac:dyDescent="0.3">
      <c r="A28" s="31" t="s">
        <v>5</v>
      </c>
      <c r="B28" s="32"/>
      <c r="C28" s="32"/>
      <c r="D28" s="32"/>
      <c r="E28" s="32"/>
      <c r="F28" s="32"/>
      <c r="G28" s="33"/>
      <c r="H28" s="11"/>
      <c r="I28" s="12"/>
      <c r="J28" s="12">
        <f>SUBTOTAL(9,J24:J27)</f>
        <v>330640395</v>
      </c>
      <c r="K28" s="12"/>
      <c r="L28" s="12">
        <f>SUBTOTAL(9,L24:L27)</f>
        <v>111978794</v>
      </c>
      <c r="M28" s="12"/>
      <c r="N28" s="12">
        <f>SUBTOTAL(9,N24:N27)</f>
        <v>0</v>
      </c>
      <c r="O28" s="12"/>
      <c r="P28" s="12">
        <f>SUBTOTAL(9,P24:P27)</f>
        <v>0</v>
      </c>
      <c r="Q28" s="12"/>
      <c r="R28" s="12">
        <f>SUBTOTAL(9,R24:R27)</f>
        <v>0</v>
      </c>
      <c r="S28" s="12">
        <f>SUBTOTAL(9,S24:S27)</f>
        <v>442619189</v>
      </c>
      <c r="T28" s="11"/>
      <c r="U28" s="13"/>
      <c r="V28" s="11"/>
      <c r="Y28" s="19"/>
    </row>
    <row r="29" spans="1:25" s="2" customFormat="1" ht="14.4" customHeight="1" x14ac:dyDescent="0.3">
      <c r="A29" s="26" t="s">
        <v>6</v>
      </c>
      <c r="B29" s="27"/>
      <c r="C29" s="27"/>
      <c r="D29" s="27"/>
      <c r="E29" s="27"/>
      <c r="F29" s="27"/>
      <c r="G29" s="28"/>
      <c r="H29" s="8"/>
      <c r="I29" s="9"/>
      <c r="J29" s="9">
        <f>J22+J28</f>
        <v>28579240460.700001</v>
      </c>
      <c r="K29" s="9"/>
      <c r="L29" s="9">
        <f>L22+L28</f>
        <v>10223052531.299999</v>
      </c>
      <c r="M29" s="9"/>
      <c r="N29" s="9">
        <f>N22+N28</f>
        <v>34606359</v>
      </c>
      <c r="O29" s="9"/>
      <c r="P29" s="9">
        <f>P22+P28</f>
        <v>35190613.399999999</v>
      </c>
      <c r="Q29" s="9"/>
      <c r="R29" s="9">
        <f>R22+R28</f>
        <v>35798237.899999999</v>
      </c>
      <c r="S29" s="9">
        <f>S22+S28</f>
        <v>38907888202.300003</v>
      </c>
      <c r="T29" s="8"/>
      <c r="U29" s="10"/>
      <c r="V29" s="8"/>
      <c r="Y29" s="19"/>
    </row>
  </sheetData>
  <autoFilter ref="A11:X11" xr:uid="{00000000-0001-0000-0000-000000000000}"/>
  <mergeCells count="29">
    <mergeCell ref="A22:G22"/>
    <mergeCell ref="A23:V23"/>
    <mergeCell ref="A28:G28"/>
    <mergeCell ref="A29:G29"/>
    <mergeCell ref="W9:W10"/>
    <mergeCell ref="X9:X10"/>
    <mergeCell ref="A12:V12"/>
    <mergeCell ref="E9:E10"/>
    <mergeCell ref="D9:D10"/>
    <mergeCell ref="O9:P9"/>
    <mergeCell ref="Q9:R9"/>
    <mergeCell ref="A9:A10"/>
    <mergeCell ref="B9:B10"/>
    <mergeCell ref="S5:V5"/>
    <mergeCell ref="S4:V4"/>
    <mergeCell ref="S3:V3"/>
    <mergeCell ref="S2:V2"/>
    <mergeCell ref="S9:S10"/>
    <mergeCell ref="V9:V10"/>
    <mergeCell ref="U9:U10"/>
    <mergeCell ref="T9:T10"/>
    <mergeCell ref="C7:V7"/>
    <mergeCell ref="C9:C10"/>
    <mergeCell ref="M9:N9"/>
    <mergeCell ref="K9:L9"/>
    <mergeCell ref="I9:J9"/>
    <mergeCell ref="H9:H10"/>
    <mergeCell ref="G9:G10"/>
    <mergeCell ref="F9:F10"/>
  </mergeCells>
  <phoneticPr fontId="3" type="noConversion"/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Копжасар Асылмурат Нурланович</cp:lastModifiedBy>
  <dcterms:created xsi:type="dcterms:W3CDTF">2020-01-15T09:03:52Z</dcterms:created>
  <dcterms:modified xsi:type="dcterms:W3CDTF">2026-03-02T04:55:52Z</dcterms:modified>
</cp:coreProperties>
</file>