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ЦУ\ГПЗ\Корр №7\"/>
    </mc:Choice>
  </mc:AlternateContent>
  <xr:revisionPtr revIDLastSave="0" documentId="13_ncr:1_{A1B7893D-431D-44F9-8704-F8F7E1E4C731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Лист1!$A$10:$V$70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K66" i="1"/>
  <c r="K65" i="1"/>
  <c r="K64" i="1"/>
  <c r="K63" i="1"/>
  <c r="K62" i="1"/>
  <c r="K61" i="1"/>
  <c r="K60" i="1"/>
  <c r="K31" i="1"/>
  <c r="K27" i="1"/>
  <c r="K40" i="1"/>
  <c r="K39" i="1"/>
  <c r="K38" i="1"/>
  <c r="K59" i="1"/>
  <c r="K58" i="1"/>
  <c r="K57" i="1"/>
  <c r="K26" i="1" l="1"/>
  <c r="K56" i="1"/>
  <c r="K55" i="1"/>
  <c r="K54" i="1"/>
  <c r="K53" i="1"/>
  <c r="K25" i="1" l="1"/>
  <c r="K24" i="1"/>
  <c r="K23" i="1"/>
  <c r="K22" i="1"/>
  <c r="K21" i="1"/>
  <c r="K52" i="1"/>
  <c r="K37" i="1"/>
  <c r="K36" i="1" l="1"/>
  <c r="K14" i="1" l="1"/>
  <c r="K15" i="1"/>
  <c r="K16" i="1"/>
  <c r="K17" i="1"/>
  <c r="K18" i="1"/>
  <c r="K19" i="1"/>
  <c r="K20" i="1"/>
  <c r="K13" i="1"/>
  <c r="K51" i="1" l="1"/>
  <c r="K50" i="1"/>
  <c r="K49" i="1"/>
  <c r="K48" i="1"/>
  <c r="K47" i="1"/>
  <c r="K46" i="1"/>
  <c r="K45" i="1"/>
  <c r="K44" i="1"/>
  <c r="K41" i="1"/>
  <c r="K35" i="1"/>
  <c r="K34" i="1"/>
  <c r="K33" i="1"/>
  <c r="K32" i="1"/>
  <c r="K28" i="1"/>
  <c r="K12" i="1"/>
  <c r="K42" i="1" l="1"/>
  <c r="K29" i="1"/>
  <c r="K69" i="1"/>
  <c r="K70" i="1" l="1"/>
</calcChain>
</file>

<file path=xl/sharedStrings.xml><?xml version="1.0" encoding="utf-8"?>
<sst xmlns="http://schemas.openxmlformats.org/spreadsheetml/2006/main" count="598" uniqueCount="256">
  <si>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</si>
  <si>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</si>
  <si>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</si>
  <si>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</si>
  <si>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</si>
  <si>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</si>
  <si>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</si>
  <si>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</si>
  <si>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</si>
  <si>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</si>
  <si>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</si>
  <si>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</si>
  <si>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</si>
  <si>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</si>
  <si>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</si>
  <si>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</si>
  <si>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</si>
  <si>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</si>
  <si>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</si>
  <si>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</si>
  <si>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</si>
  <si>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</si>
  <si>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</si>
  <si>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</si>
  <si>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</si>
  <si>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</si>
  <si>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Имеются товаропроизводители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</si>
  <si>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</si>
  <si>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</si>
  <si>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</si>
  <si>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ОТ</t>
  </si>
  <si>
    <t>2 Р</t>
  </si>
  <si>
    <t>3 Р</t>
  </si>
  <si>
    <t>4 Р</t>
  </si>
  <si>
    <t>5 Р</t>
  </si>
  <si>
    <t>711219.900.010005</t>
  </si>
  <si>
    <t>Комплексные работы в инженерии нефтегазовой отрасли</t>
  </si>
  <si>
    <t>091012.900.000015</t>
  </si>
  <si>
    <t>Работы по перфорации скважины</t>
  </si>
  <si>
    <t>1 квартал 2026</t>
  </si>
  <si>
    <t>821913.000.000003</t>
  </si>
  <si>
    <t>Услуги по оформлению</t>
  </si>
  <si>
    <t>Служба геологии и разработки</t>
  </si>
  <si>
    <t>Комплект</t>
  </si>
  <si>
    <t>Ответственный сотрудник ОЗиМТС</t>
  </si>
  <si>
    <t>"____"___________________2026 г.</t>
  </si>
  <si>
    <t xml:space="preserve">Сейтимова Г. С. </t>
  </si>
  <si>
    <t>289261.500.000052</t>
  </si>
  <si>
    <t>Устройство подвески глубинного прибора для спуска в насосно-компрессорную трубу</t>
  </si>
  <si>
    <t>Замки для установки глубинных приборов в лифте НКТ</t>
  </si>
  <si>
    <t>Прострелочно-взрывные работы и установка
изолирующего пакера с цементным мостом при освоении скважин месторождения Урихтау (горизонт КТ-I)</t>
  </si>
  <si>
    <t>Актуализация ГГДМ горизонта КТ-I месторождения Урихтау</t>
  </si>
  <si>
    <t>Анализ разработки месторождения Урихтау</t>
  </si>
  <si>
    <t>Авторский надзор за реализацией проекта разработки горизонта КТ-I месторождения Урихтау</t>
  </si>
  <si>
    <t xml:space="preserve">Проект разработки горизонта KT-I месторождения Урихтау </t>
  </si>
  <si>
    <t>Оформление разрешения на спец.водопользование</t>
  </si>
  <si>
    <t>Форма годовой программы закупок товаров, работ и услуг на 2026 год (горизонт КТ-1)</t>
  </si>
  <si>
    <t>Отдел капитального сторительства</t>
  </si>
  <si>
    <t>711220.000.000002</t>
  </si>
  <si>
    <t>Услуги по осуществлению авторского надзора</t>
  </si>
  <si>
    <t>Услуги авторского надзора на объекте:
1.Сбор и транспорт газа с добывающих скважин 59Г,61Г
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</t>
  </si>
  <si>
    <t>ОИ, статья 9.1, п.9.1.1., п.п.7</t>
  </si>
  <si>
    <t>ОИ, статья 9.1, п.9.1.1., п.п.1</t>
  </si>
  <si>
    <t>2 квартал 2026</t>
  </si>
  <si>
    <t>3 квартал 2026</t>
  </si>
  <si>
    <t>582950.000.000000</t>
  </si>
  <si>
    <t>582950.000.000001</t>
  </si>
  <si>
    <t>Услуги по продлению лицензий на право использования программного обеспечения</t>
  </si>
  <si>
    <t>Услуги по предоставлению лицензий на право использования программного обеспечения</t>
  </si>
  <si>
    <t>Группа информационных технологий</t>
  </si>
  <si>
    <t>4 У</t>
  </si>
  <si>
    <t>5 У</t>
  </si>
  <si>
    <t>6 У</t>
  </si>
  <si>
    <t>7 У</t>
  </si>
  <si>
    <t xml:space="preserve">Обновления программного комплекса АВС </t>
  </si>
  <si>
    <t>Power BI</t>
  </si>
  <si>
    <t>ИТС подписка ПРОФ на 12 мес.</t>
  </si>
  <si>
    <t>Kaspersky Endpoint Security for Business – Advanced 1-year Renewal License (срок действия 1 год) KL48670ASFR</t>
  </si>
  <si>
    <t xml:space="preserve">Kaspersky Security for Mail Server. 100-149 MailAddress 1 year Renewal License KL43130ARFR </t>
  </si>
  <si>
    <t>Передача права пользования Электронного
представления сметно-нормативной баз</t>
  </si>
  <si>
    <t>Савицкая А. И.</t>
  </si>
  <si>
    <t>2 Т</t>
  </si>
  <si>
    <t>3 Т</t>
  </si>
  <si>
    <t>4 Т</t>
  </si>
  <si>
    <t>5 Т</t>
  </si>
  <si>
    <t>6 Т</t>
  </si>
  <si>
    <t>7 Т</t>
  </si>
  <si>
    <t>8 Т</t>
  </si>
  <si>
    <t>9 Т</t>
  </si>
  <si>
    <t>Отдел по бурению и внутрискважинным работам</t>
  </si>
  <si>
    <t>Примечание по корректировке</t>
  </si>
  <si>
    <t>289261.300.000149</t>
  </si>
  <si>
    <t>242012.200.010026</t>
  </si>
  <si>
    <t xml:space="preserve">259929.490.000130 </t>
  </si>
  <si>
    <t xml:space="preserve">281411.900.000029 </t>
  </si>
  <si>
    <t xml:space="preserve">281413.900.000088 </t>
  </si>
  <si>
    <t>Пакер гидравлический</t>
  </si>
  <si>
    <t>Труба насосно-компрессорная стальная, диаметр 51-100 мм</t>
  </si>
  <si>
    <t>Патрубок для насосно-компрессорных труб с муфтой</t>
  </si>
  <si>
    <t>Клапан циркуляционный, размер 50-450 мм</t>
  </si>
  <si>
    <t>Клапан отсечной, стальной, размер 125-150 мм</t>
  </si>
  <si>
    <t>Трубы насосно-компрессорные, стальные, условный диаметр 88,9 мм, толщина стенки 7,34 мм (Premium).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</si>
  <si>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</si>
  <si>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</si>
  <si>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</si>
  <si>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Толстостенный патрубок, 4FT, 3-1/2 9.2PPF, 10K, VAM TOP BOX X PIN для освоения скважин  ЦУ-Х</t>
  </si>
  <si>
    <t>Циркуляционный и эксплуатационный клапан  31/2” «Х-Type», 10K, VAM TOP BOX X PIN для освоения скважин  ЦУ-Х</t>
  </si>
  <si>
    <t>3-1/2 Клапан отсекатель , 2.812, 5.916 OD, 10K, VAM TOP BOX X PIN с контрольной линией CL 1/4 и с протектором для освоения скважин  ЦУ-Х</t>
  </si>
  <si>
    <t>Гидравлический пакер 7” х 3 ½ для освоение нефтяных и газовых скважин ВУ-Х</t>
  </si>
  <si>
    <t>Штука</t>
  </si>
  <si>
    <t>Тонна</t>
  </si>
  <si>
    <t>Поставщики по Реестру КТП</t>
  </si>
  <si>
    <t>% ВЦ</t>
  </si>
  <si>
    <t>Да</t>
  </si>
  <si>
    <t>Нет</t>
  </si>
  <si>
    <t>Товарищество с ограниченной ответственностью "РД НПФ Пакер-Казахстан" - 60,97%</t>
  </si>
  <si>
    <t>ТОО "КЭММ-2030" - ?</t>
  </si>
  <si>
    <t>РД НПФ Пакер Казахстан - ?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</si>
  <si>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</si>
  <si>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</si>
  <si>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</si>
  <si>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Товарищество с ограниченной ответственностью «КЕРНЕУ» - ?</t>
  </si>
  <si>
    <t>?</t>
  </si>
  <si>
    <t>Товарищество с ограниченной ответственностью "ПетроМашЗавод" - ?</t>
  </si>
  <si>
    <t>Офтейк согласно одобренных проектов СКК</t>
  </si>
  <si>
    <t>6 Р</t>
  </si>
  <si>
    <t>7 Р</t>
  </si>
  <si>
    <t>091012.900.000012</t>
  </si>
  <si>
    <t>Работы по освоению скважин</t>
  </si>
  <si>
    <t>Работа станка и бригады КРС при ревизии ПО скважины ЦУ-Х</t>
  </si>
  <si>
    <t>Копжасар А. Н.</t>
  </si>
  <si>
    <t>9 У</t>
  </si>
  <si>
    <t>10 У</t>
  </si>
  <si>
    <t>091012.900.000029</t>
  </si>
  <si>
    <t>Услуги по обслуживанию скважин</t>
  </si>
  <si>
    <t>Составление ИТП на бурение боковых стоволов на скважинах месторождения Центральный Урихтау скв У-5</t>
  </si>
  <si>
    <t>Услуги по обслуживанию скважин на месторождении Урихтау 
(применение канатной установки при освоении скважин 59г, 61г)</t>
  </si>
  <si>
    <t>55-60%</t>
  </si>
  <si>
    <t xml:space="preserve">Отдел механики и энергетики </t>
  </si>
  <si>
    <t>10 Т</t>
  </si>
  <si>
    <t xml:space="preserve">281411.900.000007 </t>
  </si>
  <si>
    <t>281413.390.000001</t>
  </si>
  <si>
    <t xml:space="preserve">281413.390.000001 </t>
  </si>
  <si>
    <t xml:space="preserve">289939.860.000000 </t>
  </si>
  <si>
    <t>281411.390.000001</t>
  </si>
  <si>
    <t>Манифольд трубный</t>
  </si>
  <si>
    <t>Задвижка шиберная, стальная, условный проход 50-450 мм</t>
  </si>
  <si>
    <t>Станция управления фонтанной арматурой для нефтяных и газовых скважин</t>
  </si>
  <si>
    <t>Арматура фонтанная, рабочее давление 14-70 мПа, условный проход ствола 50-80 мм</t>
  </si>
  <si>
    <t xml:space="preserve">Блок задвижек МАФ 80-700 К2 </t>
  </si>
  <si>
    <t xml:space="preserve">Гидравлическая предохранительная
задвижка 3- 1/16''x10000PSI PR1 PSL3 EE LU, API 6A: </t>
  </si>
  <si>
    <t xml:space="preserve">Гидравлическая предохранительная
задвижка 2-9/16”- 10000PSI ,FPR1 PSL3 EE LU, API 6A </t>
  </si>
  <si>
    <t>Арматура фонтанная 2‑9/16/3‑1/16
10000 psi/69 Мпа; K2; Секция D; PSL3G; PR2; KU; EE‑NL;
API6A</t>
  </si>
  <si>
    <t>ТОО «Венчурная фирма ПОИСК» - ?</t>
  </si>
  <si>
    <t>ТОО "ЭкоЭкспресс Актобе" - ?</t>
  </si>
  <si>
    <t>Товарищество с ограниченной ответственностью "ТЕХСНАБЭЛЕКТРИКС" - 58,64%</t>
  </si>
  <si>
    <t>Товарищество с ограниченной ответственностью "Инжиниринговая компания WEST OIL" - 35,48%</t>
  </si>
  <si>
    <t>Товарищество с ограниченной ответственностью "Павлодарский Завод Трубопроводной Арматуры" - 80,34%</t>
  </si>
  <si>
    <t>Акционерное общество "Усть-Каменогорский завод промышленной арматуры" - 60%</t>
  </si>
  <si>
    <t>ТОО "Завод КазАрматура" - ?</t>
  </si>
  <si>
    <t>11 У</t>
  </si>
  <si>
    <t>12 У</t>
  </si>
  <si>
    <t>13 У</t>
  </si>
  <si>
    <t>Отдел кадровой и социальной работы</t>
  </si>
  <si>
    <t xml:space="preserve">749020.000.000010 </t>
  </si>
  <si>
    <t>823011.000.000000</t>
  </si>
  <si>
    <t>Услуги по медицинскому страхованию на случай болезни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</si>
  <si>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</si>
  <si>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 сотрудников и членов их семьи</t>
  </si>
  <si>
    <t>Услуги по организации и проведению корпоративного мероприятия на Наурыз мейрамы</t>
  </si>
  <si>
    <t xml:space="preserve">Услуги по организации и проведению  спортивных мероприятий (Отборочный этап Спартакиады) </t>
  </si>
  <si>
    <t>Услуги по организации и проведению корпоративного мероприятия ко Дню работников
нефтегазовой промышленности</t>
  </si>
  <si>
    <t>15 Т</t>
  </si>
  <si>
    <t>108222.900.000000</t>
  </si>
  <si>
    <t>Набор подарочный пищевой</t>
  </si>
  <si>
    <t>Новогодние подарки
детям сотрудников</t>
  </si>
  <si>
    <t>Набор</t>
  </si>
  <si>
    <t>4 квартал 2026</t>
  </si>
  <si>
    <t>Ведущий специалист по управлению рисками</t>
  </si>
  <si>
    <t>14 У</t>
  </si>
  <si>
    <t>15 У</t>
  </si>
  <si>
    <t>749020.000.000018</t>
  </si>
  <si>
    <t xml:space="preserve">749020.000.000009 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</si>
  <si>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</si>
  <si>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по страхованию от несчастных случаев</t>
  </si>
  <si>
    <t xml:space="preserve">Обязательное страхование ГПО перед третьими лицами (ЦУ) </t>
  </si>
  <si>
    <t xml:space="preserve">Обязательное страхование работника от несчастных случаев при исполнении им трудовых (служебных) обязанностей </t>
  </si>
  <si>
    <t>ОИ, статья 9.1, п.9.1.1., п.п.6</t>
  </si>
  <si>
    <t>16 У</t>
  </si>
  <si>
    <t>620920.000.000013</t>
  </si>
  <si>
    <t>Услуги по предоставлению доступа к информационным ресурсам</t>
  </si>
  <si>
    <t>Услуга по аренде кабинета на цифровой платформе рекрутинга</t>
  </si>
  <si>
    <t>8 Р</t>
  </si>
  <si>
    <t>9 Р</t>
  </si>
  <si>
    <t>10 Р</t>
  </si>
  <si>
    <t>329999.000.000004</t>
  </si>
  <si>
    <t>331212.500.000000</t>
  </si>
  <si>
    <t xml:space="preserve">332039.900.000001 </t>
  </si>
  <si>
    <t>Изготовление нестандартного оборудования</t>
  </si>
  <si>
    <t>Работа по ремонту и испытания шиберной задвижки,   предохранительного клапана (СППК) фонтанной арматуры на давление 350-700 атм</t>
  </si>
  <si>
    <t xml:space="preserve">Пусконаладочные работы СУФА 58Г,60Г, 62Г,63Г,У-3,У4 </t>
  </si>
  <si>
    <t>Работы по изготовлению специализированных установок/систем/технологического оборудования</t>
  </si>
  <si>
    <t>Работы по ремонту/модернизации кранов/клапанов и аналогичной запорно-регулировочной арматуры</t>
  </si>
  <si>
    <t>Пуско-наладочные работы</t>
  </si>
  <si>
    <t>16 Т</t>
  </si>
  <si>
    <t>281413.730.000016</t>
  </si>
  <si>
    <t>Кран шаровой стальной, условное давление 0-420 Мпа, диаметр 10-1400 мм, ручной</t>
  </si>
  <si>
    <t>Приобретение крана шарового крана дроссельного КШД
65х210 К2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</si>
  <si>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</si>
  <si>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</si>
  <si>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- 71,29%</t>
  </si>
  <si>
    <t>14 Т - 1</t>
  </si>
  <si>
    <t>Отдел закупок и материально-технического снабжения</t>
  </si>
  <si>
    <t>17 У</t>
  </si>
  <si>
    <t>620230.000.000004</t>
  </si>
  <si>
    <t>Услуги по модернизации информационной системы</t>
  </si>
  <si>
    <t>Услуги по доработке закупочной платформы на базе системы DOC-V</t>
  </si>
  <si>
    <t>1 Р - Исключено</t>
  </si>
  <si>
    <t>11 Т-1 - Исключено</t>
  </si>
  <si>
    <t>12 Т-1 - Исключено</t>
  </si>
  <si>
    <t>2 У-1</t>
  </si>
  <si>
    <t>Группа маркетинга и сбыта</t>
  </si>
  <si>
    <t>18 У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</si>
  <si>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</si>
  <si>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</si>
  <si>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 отчетности по
мониторингу в отношении контролируемых сделок и местной отчетности</t>
  </si>
  <si>
    <t>Отдел бухгалтерского учета</t>
  </si>
  <si>
    <t>19 У</t>
  </si>
  <si>
    <t>639910.000.000000</t>
  </si>
  <si>
    <t>Услуги по предоставлению информации</t>
  </si>
  <si>
    <t>Размещение финансовой отчетности на сайте ДФО</t>
  </si>
  <si>
    <t>Новая строка от 06.05.2026</t>
  </si>
  <si>
    <t>Отдел по управлению газовым хозяйством</t>
  </si>
  <si>
    <t>20 У</t>
  </si>
  <si>
    <t>Услуги по разработке МВИ «Определени е количества выхода товарного газа при переработке нефтяного газа ЦУ на ГПЗ-3 ЖНГК АО «СНПС Актобемунай газ»</t>
  </si>
  <si>
    <t>Группа по корпоративной безопасности и комплаенс</t>
  </si>
  <si>
    <t>21 У</t>
  </si>
  <si>
    <t>749020.000.000071</t>
  </si>
  <si>
    <t>Услуги по проведению аудита/сертификации систем менеджмента</t>
  </si>
  <si>
    <t>Услуги по разработке, внедрению и подготовке к сертификации системы менеджмента противодействия взяточничеству в соответствии с требованиями международного стандарта ISO 37001:2025</t>
  </si>
  <si>
    <t>Производственно-технический отдел</t>
  </si>
  <si>
    <t>22 У</t>
  </si>
  <si>
    <t>773919.900.000035</t>
  </si>
  <si>
    <t>Услуги по аренде специальной техники с водителем</t>
  </si>
  <si>
    <t>3 У - 1</t>
  </si>
  <si>
    <t>Изменение способа закупки с ОИ на ОТ. Изменение суммы с "393 750" на "517 241,38"</t>
  </si>
  <si>
    <t>8 У - 1</t>
  </si>
  <si>
    <t>Изменение способа закупки с ОИ на ОТ. Изменение суммы с "147 420" на "181 034,48"</t>
  </si>
  <si>
    <t>23 У</t>
  </si>
  <si>
    <t>24 У</t>
  </si>
  <si>
    <t>Продление лицензий Motorola Smart PTT</t>
  </si>
  <si>
    <t>Axis PRO UNIVERSAL DEVICE 5y Lic</t>
  </si>
  <si>
    <t>Новая строка от 12.05.2026</t>
  </si>
  <si>
    <t>13 Т-2</t>
  </si>
  <si>
    <t>Изменение наименование с "Станция управления гидроуправляемыми задвижками и клапаном- отсекателем СУФА с импульсными трубками" на "Станция управления гидроуправляемыми задвижками СУФА с импульсными трубками"</t>
  </si>
  <si>
    <t>Станция управления гидроуправляемыми задвижками СУФА с импульсными трубками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</si>
</sst>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sheetPr filterMode="1"/>
  <dimension ref="A2:V70"/>
  <sheetViews>
    <sheetView tabSelected="1" view="pageBreakPreview" zoomScale="70" zoomScaleNormal="70" zoomScaleSheetLayoutView="70" workbookViewId="0">
      <selection activeCell="F24" sqref="F24"/>
    </sheetView>
  </sheetViews>
  <sheetFormatPr defaultColWidth="8.88671875" defaultRowHeight="13.2" x14ac:dyDescent="0.3"/>
  <cols>
    <col min="1" max="1" width="26.44140625" style="11" customWidth="1"/>
    <col min="2" max="2" width="8.88671875" style="11"/>
    <col min="3" max="3" width="13" style="11" customWidth="1"/>
    <col min="4" max="4" width="17.5546875" style="11" customWidth="1"/>
    <col min="5" max="5" width="28.6640625" style="11" customWidth="1"/>
    <col min="6" max="7" width="40.44140625" style="11" customWidth="1"/>
    <col min="8" max="8" width="17" style="11" customWidth="1"/>
    <col min="9" max="9" width="14" style="11" customWidth="1"/>
    <col min="10" max="10" width="16.5546875" style="11" customWidth="1"/>
    <col min="11" max="11" width="18.88671875" style="11" customWidth="1"/>
    <col min="12" max="13" width="22.88671875" style="11" customWidth="1"/>
    <col min="14" max="14" width="16.44140625" style="11" customWidth="1"/>
    <col min="15" max="15" width="20.44140625" style="11" customWidth="1"/>
    <col min="16" max="16" width="17.6640625" style="11" customWidth="1"/>
    <col min="17" max="17" width="25.5546875" style="11" bestFit="1" customWidth="1"/>
    <col min="18" max="18" width="6.5546875" style="23" bestFit="1" customWidth="1"/>
    <col min="19" max="20" width="15.6640625" style="11" bestFit="1" customWidth="1"/>
    <col min="21" max="21" width="13.77734375" style="11" bestFit="1" customWidth="1"/>
    <col min="22" max="16384" width="8.88671875" style="11"/>
  </cols>
  <sheetData>
    <row r="2" spans="1:22" x14ac:dyDescent="0.3">
      <c r="N2" s="54" t="s">
        <v>11</v>
      </c>
      <c r="O2" s="54"/>
    </row>
    <row r="3" spans="1:22" x14ac:dyDescent="0.3">
      <c r="N3" s="54" t="s">
        <v>9</v>
      </c>
      <c r="O3" s="54"/>
    </row>
    <row r="4" spans="1:22" x14ac:dyDescent="0.3">
      <c r="N4" s="54" t="s">
        <v>10</v>
      </c>
      <c r="O4" s="54"/>
    </row>
    <row r="5" spans="1:22" x14ac:dyDescent="0.3">
      <c r="N5" s="12"/>
      <c r="O5" s="12"/>
    </row>
    <row r="6" spans="1:22" x14ac:dyDescent="0.3">
      <c r="N6" s="54" t="s">
        <v>45</v>
      </c>
      <c r="O6" s="54"/>
    </row>
    <row r="7" spans="1:22" x14ac:dyDescent="0.3">
      <c r="C7" s="12"/>
      <c r="D7" s="54" t="s">
        <v>56</v>
      </c>
      <c r="E7" s="54"/>
      <c r="F7" s="54"/>
      <c r="G7" s="54"/>
      <c r="H7" s="54"/>
      <c r="I7" s="54"/>
      <c r="J7" s="54"/>
      <c r="K7" s="54"/>
      <c r="L7" s="54"/>
      <c r="M7" s="12"/>
    </row>
    <row r="8" spans="1:22" x14ac:dyDescent="0.3">
      <c r="C8" s="12"/>
    </row>
    <row r="9" spans="1:22" ht="79.2" x14ac:dyDescent="0.3">
      <c r="A9" s="13" t="s">
        <v>23</v>
      </c>
      <c r="B9" s="13" t="s">
        <v>24</v>
      </c>
      <c r="C9" s="2" t="s">
        <v>0</v>
      </c>
      <c r="D9" s="2" t="s">
        <v>1</v>
      </c>
      <c r="E9" s="2" t="s">
        <v>2</v>
      </c>
      <c r="F9" s="2" t="s">
        <v>25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26</v>
      </c>
      <c r="N9" s="2" t="s">
        <v>28</v>
      </c>
      <c r="O9" s="2" t="s">
        <v>7</v>
      </c>
      <c r="P9" s="11" t="s">
        <v>44</v>
      </c>
      <c r="Q9" s="11" t="s">
        <v>90</v>
      </c>
      <c r="R9" s="23" t="s">
        <v>112</v>
      </c>
      <c r="S9" s="44" t="s">
        <v>111</v>
      </c>
      <c r="T9" s="44"/>
      <c r="U9" s="44"/>
      <c r="V9" s="11" t="s">
        <v>124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</row>
    <row r="11" spans="1:22" s="1" customFormat="1" ht="14.4" hidden="1" x14ac:dyDescent="0.3">
      <c r="A11" s="51" t="s">
        <v>12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  <c r="R11" s="24"/>
    </row>
    <row r="12" spans="1:22" ht="26.4" hidden="1" x14ac:dyDescent="0.3">
      <c r="A12" s="7" t="s">
        <v>42</v>
      </c>
      <c r="B12" s="7"/>
      <c r="C12" s="7">
        <v>2882</v>
      </c>
      <c r="D12" s="15" t="s">
        <v>13</v>
      </c>
      <c r="E12" s="15" t="s">
        <v>47</v>
      </c>
      <c r="F12" s="15" t="s">
        <v>48</v>
      </c>
      <c r="G12" s="15" t="s">
        <v>49</v>
      </c>
      <c r="H12" s="15" t="s">
        <v>43</v>
      </c>
      <c r="I12" s="16">
        <v>1</v>
      </c>
      <c r="J12" s="16">
        <v>18144000</v>
      </c>
      <c r="K12" s="16">
        <f>I12*J12</f>
        <v>18144000</v>
      </c>
      <c r="L12" s="32" t="s">
        <v>30</v>
      </c>
      <c r="M12" s="15" t="s">
        <v>114</v>
      </c>
      <c r="N12" s="15" t="s">
        <v>39</v>
      </c>
      <c r="O12" s="17" t="s">
        <v>14</v>
      </c>
      <c r="P12" s="11" t="s">
        <v>46</v>
      </c>
    </row>
    <row r="13" spans="1:22" ht="79.2" hidden="1" x14ac:dyDescent="0.3">
      <c r="A13" s="7" t="s">
        <v>89</v>
      </c>
      <c r="B13" s="7"/>
      <c r="C13" s="7">
        <v>2882</v>
      </c>
      <c r="D13" s="15" t="s">
        <v>81</v>
      </c>
      <c r="E13" s="15" t="s">
        <v>91</v>
      </c>
      <c r="F13" s="15" t="s">
        <v>96</v>
      </c>
      <c r="G13" s="15" t="s">
        <v>108</v>
      </c>
      <c r="H13" s="15" t="s">
        <v>109</v>
      </c>
      <c r="I13" s="16">
        <v>1</v>
      </c>
      <c r="J13" s="16">
        <v>10958000</v>
      </c>
      <c r="K13" s="16">
        <f>I13*J13</f>
        <v>10958000</v>
      </c>
      <c r="L13" s="32" t="s">
        <v>30</v>
      </c>
      <c r="M13" s="15" t="s">
        <v>113</v>
      </c>
      <c r="N13" s="15" t="s">
        <v>39</v>
      </c>
      <c r="O13" s="17" t="s">
        <v>14</v>
      </c>
      <c r="P13" s="11" t="s">
        <v>130</v>
      </c>
      <c r="R13" s="23">
        <v>0.60970000000000002</v>
      </c>
      <c r="S13" s="11" t="s">
        <v>115</v>
      </c>
      <c r="T13" s="11" t="s">
        <v>116</v>
      </c>
      <c r="U13" s="11" t="s">
        <v>117</v>
      </c>
    </row>
    <row r="14" spans="1:22" ht="79.2" hidden="1" x14ac:dyDescent="0.3">
      <c r="A14" s="7" t="s">
        <v>89</v>
      </c>
      <c r="B14" s="7"/>
      <c r="C14" s="7">
        <v>2882</v>
      </c>
      <c r="D14" s="15" t="s">
        <v>82</v>
      </c>
      <c r="E14" s="15" t="s">
        <v>92</v>
      </c>
      <c r="F14" s="15" t="s">
        <v>97</v>
      </c>
      <c r="G14" s="15" t="s">
        <v>101</v>
      </c>
      <c r="H14" s="15" t="s">
        <v>110</v>
      </c>
      <c r="I14" s="16">
        <v>326.909685086156</v>
      </c>
      <c r="J14" s="16">
        <v>1683000</v>
      </c>
      <c r="K14" s="16">
        <f t="shared" ref="K14:K27" si="0">I14*J14</f>
        <v>550189000.0000006</v>
      </c>
      <c r="L14" s="32" t="s">
        <v>30</v>
      </c>
      <c r="M14" s="15" t="s">
        <v>113</v>
      </c>
      <c r="N14" s="15" t="s">
        <v>39</v>
      </c>
      <c r="O14" s="17" t="s">
        <v>14</v>
      </c>
      <c r="P14" s="11" t="s">
        <v>130</v>
      </c>
      <c r="R14" s="23">
        <v>0.5</v>
      </c>
      <c r="S14" s="11" t="s">
        <v>118</v>
      </c>
      <c r="T14" s="11" t="s">
        <v>119</v>
      </c>
      <c r="U14" s="11" t="s">
        <v>120</v>
      </c>
    </row>
    <row r="15" spans="1:22" ht="52.8" hidden="1" x14ac:dyDescent="0.3">
      <c r="A15" s="7" t="s">
        <v>89</v>
      </c>
      <c r="B15" s="7"/>
      <c r="C15" s="7">
        <v>2882</v>
      </c>
      <c r="D15" s="15" t="s">
        <v>83</v>
      </c>
      <c r="E15" s="15" t="s">
        <v>93</v>
      </c>
      <c r="F15" s="15" t="s">
        <v>98</v>
      </c>
      <c r="G15" s="15" t="s">
        <v>102</v>
      </c>
      <c r="H15" s="15" t="s">
        <v>109</v>
      </c>
      <c r="I15" s="16">
        <v>12</v>
      </c>
      <c r="J15" s="16">
        <v>2783749</v>
      </c>
      <c r="K15" s="16">
        <f t="shared" si="0"/>
        <v>33404988</v>
      </c>
      <c r="L15" s="32" t="s">
        <v>30</v>
      </c>
      <c r="M15" s="15" t="s">
        <v>113</v>
      </c>
      <c r="N15" s="15" t="s">
        <v>39</v>
      </c>
      <c r="O15" s="17" t="s">
        <v>14</v>
      </c>
      <c r="P15" s="11" t="s">
        <v>130</v>
      </c>
      <c r="R15" s="23" t="s">
        <v>122</v>
      </c>
      <c r="S15" s="11" t="s">
        <v>121</v>
      </c>
    </row>
    <row r="16" spans="1:22" ht="26.4" hidden="1" x14ac:dyDescent="0.3">
      <c r="A16" s="7" t="s">
        <v>89</v>
      </c>
      <c r="B16" s="7"/>
      <c r="C16" s="7">
        <v>2882</v>
      </c>
      <c r="D16" s="15" t="s">
        <v>84</v>
      </c>
      <c r="E16" s="15" t="s">
        <v>94</v>
      </c>
      <c r="F16" s="15" t="s">
        <v>99</v>
      </c>
      <c r="G16" s="15" t="s">
        <v>103</v>
      </c>
      <c r="H16" s="15" t="s">
        <v>109</v>
      </c>
      <c r="I16" s="16">
        <v>6</v>
      </c>
      <c r="J16" s="16">
        <v>4962502</v>
      </c>
      <c r="K16" s="16">
        <f t="shared" si="0"/>
        <v>29775012</v>
      </c>
      <c r="L16" s="32" t="s">
        <v>30</v>
      </c>
      <c r="M16" s="15" t="s">
        <v>114</v>
      </c>
      <c r="N16" s="15" t="s">
        <v>39</v>
      </c>
      <c r="O16" s="17" t="s">
        <v>14</v>
      </c>
      <c r="P16" s="11" t="s">
        <v>130</v>
      </c>
    </row>
    <row r="17" spans="1:21" ht="66" hidden="1" x14ac:dyDescent="0.3">
      <c r="A17" s="7" t="s">
        <v>89</v>
      </c>
      <c r="B17" s="7"/>
      <c r="C17" s="7">
        <v>2882</v>
      </c>
      <c r="D17" s="15" t="s">
        <v>85</v>
      </c>
      <c r="E17" s="15" t="s">
        <v>95</v>
      </c>
      <c r="F17" s="15" t="s">
        <v>100</v>
      </c>
      <c r="G17" s="15" t="s">
        <v>104</v>
      </c>
      <c r="H17" s="15" t="s">
        <v>109</v>
      </c>
      <c r="I17" s="16">
        <v>6</v>
      </c>
      <c r="J17" s="16">
        <v>17550000</v>
      </c>
      <c r="K17" s="16">
        <f t="shared" si="0"/>
        <v>105300000</v>
      </c>
      <c r="L17" s="32" t="s">
        <v>30</v>
      </c>
      <c r="M17" s="15" t="s">
        <v>113</v>
      </c>
      <c r="N17" s="15" t="s">
        <v>39</v>
      </c>
      <c r="O17" s="17" t="s">
        <v>14</v>
      </c>
      <c r="P17" s="11" t="s">
        <v>130</v>
      </c>
      <c r="R17" s="23" t="s">
        <v>122</v>
      </c>
      <c r="S17" s="11" t="s">
        <v>123</v>
      </c>
    </row>
    <row r="18" spans="1:21" ht="52.8" hidden="1" x14ac:dyDescent="0.3">
      <c r="A18" s="7" t="s">
        <v>89</v>
      </c>
      <c r="B18" s="7"/>
      <c r="C18" s="7">
        <v>2882</v>
      </c>
      <c r="D18" s="15" t="s">
        <v>86</v>
      </c>
      <c r="E18" s="15" t="s">
        <v>93</v>
      </c>
      <c r="F18" s="15" t="s">
        <v>98</v>
      </c>
      <c r="G18" s="15" t="s">
        <v>105</v>
      </c>
      <c r="H18" s="15" t="s">
        <v>109</v>
      </c>
      <c r="I18" s="16">
        <v>2</v>
      </c>
      <c r="J18" s="16">
        <v>2783749</v>
      </c>
      <c r="K18" s="16">
        <f t="shared" si="0"/>
        <v>5567498</v>
      </c>
      <c r="L18" s="32" t="s">
        <v>30</v>
      </c>
      <c r="M18" s="15" t="s">
        <v>113</v>
      </c>
      <c r="N18" s="15" t="s">
        <v>39</v>
      </c>
      <c r="O18" s="17" t="s">
        <v>14</v>
      </c>
      <c r="P18" s="11" t="s">
        <v>130</v>
      </c>
      <c r="R18" s="23" t="s">
        <v>122</v>
      </c>
      <c r="S18" s="11" t="s">
        <v>121</v>
      </c>
    </row>
    <row r="19" spans="1:21" ht="39.6" hidden="1" x14ac:dyDescent="0.3">
      <c r="A19" s="7" t="s">
        <v>89</v>
      </c>
      <c r="B19" s="7"/>
      <c r="C19" s="7">
        <v>2882</v>
      </c>
      <c r="D19" s="15" t="s">
        <v>87</v>
      </c>
      <c r="E19" s="15" t="s">
        <v>94</v>
      </c>
      <c r="F19" s="15" t="s">
        <v>99</v>
      </c>
      <c r="G19" s="15" t="s">
        <v>106</v>
      </c>
      <c r="H19" s="15" t="s">
        <v>109</v>
      </c>
      <c r="I19" s="16">
        <v>1</v>
      </c>
      <c r="J19" s="16">
        <v>4962502</v>
      </c>
      <c r="K19" s="16">
        <f t="shared" si="0"/>
        <v>4962502</v>
      </c>
      <c r="L19" s="32" t="s">
        <v>30</v>
      </c>
      <c r="M19" s="15" t="s">
        <v>114</v>
      </c>
      <c r="N19" s="15" t="s">
        <v>39</v>
      </c>
      <c r="O19" s="17" t="s">
        <v>14</v>
      </c>
      <c r="P19" s="11" t="s">
        <v>130</v>
      </c>
    </row>
    <row r="20" spans="1:21" ht="66" hidden="1" x14ac:dyDescent="0.3">
      <c r="A20" s="7" t="s">
        <v>89</v>
      </c>
      <c r="B20" s="7"/>
      <c r="C20" s="7">
        <v>2882</v>
      </c>
      <c r="D20" s="15" t="s">
        <v>88</v>
      </c>
      <c r="E20" s="15" t="s">
        <v>95</v>
      </c>
      <c r="F20" s="15" t="s">
        <v>100</v>
      </c>
      <c r="G20" s="15" t="s">
        <v>107</v>
      </c>
      <c r="H20" s="15" t="s">
        <v>109</v>
      </c>
      <c r="I20" s="16">
        <v>1</v>
      </c>
      <c r="J20" s="16">
        <v>17550000</v>
      </c>
      <c r="K20" s="16">
        <f t="shared" si="0"/>
        <v>17550000</v>
      </c>
      <c r="L20" s="32" t="s">
        <v>30</v>
      </c>
      <c r="M20" s="15" t="s">
        <v>113</v>
      </c>
      <c r="N20" s="15" t="s">
        <v>39</v>
      </c>
      <c r="O20" s="17" t="s">
        <v>14</v>
      </c>
      <c r="P20" s="11" t="s">
        <v>130</v>
      </c>
      <c r="R20" s="23" t="s">
        <v>122</v>
      </c>
      <c r="S20" s="11" t="s">
        <v>123</v>
      </c>
    </row>
    <row r="21" spans="1:21" ht="39.6" hidden="1" x14ac:dyDescent="0.3">
      <c r="A21" s="7" t="s">
        <v>138</v>
      </c>
      <c r="B21" s="7"/>
      <c r="C21" s="7">
        <v>2882</v>
      </c>
      <c r="D21" s="15" t="s">
        <v>139</v>
      </c>
      <c r="E21" s="15" t="s">
        <v>140</v>
      </c>
      <c r="F21" s="15" t="s">
        <v>145</v>
      </c>
      <c r="G21" s="15" t="s">
        <v>149</v>
      </c>
      <c r="H21" s="15" t="s">
        <v>43</v>
      </c>
      <c r="I21" s="16">
        <v>4</v>
      </c>
      <c r="J21" s="16">
        <v>22769500</v>
      </c>
      <c r="K21" s="16">
        <f t="shared" si="0"/>
        <v>91078000</v>
      </c>
      <c r="L21" s="32" t="s">
        <v>30</v>
      </c>
      <c r="M21" s="15" t="s">
        <v>113</v>
      </c>
      <c r="N21" s="15" t="s">
        <v>39</v>
      </c>
      <c r="O21" s="17" t="s">
        <v>14</v>
      </c>
      <c r="P21" s="11" t="s">
        <v>46</v>
      </c>
      <c r="R21" s="23" t="s">
        <v>122</v>
      </c>
      <c r="S21" s="11" t="s">
        <v>153</v>
      </c>
      <c r="T21" s="11" t="s">
        <v>154</v>
      </c>
    </row>
    <row r="22" spans="1:21" s="30" customFormat="1" ht="118.8" hidden="1" x14ac:dyDescent="0.3">
      <c r="A22" s="25" t="s">
        <v>138</v>
      </c>
      <c r="B22" s="25"/>
      <c r="C22" s="25">
        <v>2882</v>
      </c>
      <c r="D22" s="26" t="s">
        <v>218</v>
      </c>
      <c r="E22" s="26" t="s">
        <v>141</v>
      </c>
      <c r="F22" s="26" t="s">
        <v>146</v>
      </c>
      <c r="G22" s="26" t="s">
        <v>150</v>
      </c>
      <c r="H22" s="26" t="s">
        <v>109</v>
      </c>
      <c r="I22" s="27">
        <v>0</v>
      </c>
      <c r="J22" s="27">
        <v>0</v>
      </c>
      <c r="K22" s="27">
        <f t="shared" si="0"/>
        <v>0</v>
      </c>
      <c r="L22" s="33" t="s">
        <v>30</v>
      </c>
      <c r="M22" s="26" t="s">
        <v>113</v>
      </c>
      <c r="N22" s="26" t="s">
        <v>63</v>
      </c>
      <c r="O22" s="29" t="s">
        <v>14</v>
      </c>
      <c r="P22" s="30" t="s">
        <v>46</v>
      </c>
      <c r="R22" s="31" t="s">
        <v>122</v>
      </c>
      <c r="S22" s="30" t="s">
        <v>155</v>
      </c>
      <c r="T22" s="30" t="s">
        <v>156</v>
      </c>
      <c r="U22" s="30" t="s">
        <v>157</v>
      </c>
    </row>
    <row r="23" spans="1:21" s="30" customFormat="1" ht="118.8" hidden="1" x14ac:dyDescent="0.3">
      <c r="A23" s="25" t="s">
        <v>138</v>
      </c>
      <c r="B23" s="25"/>
      <c r="C23" s="25">
        <v>2882</v>
      </c>
      <c r="D23" s="26" t="s">
        <v>219</v>
      </c>
      <c r="E23" s="26" t="s">
        <v>142</v>
      </c>
      <c r="F23" s="26" t="s">
        <v>146</v>
      </c>
      <c r="G23" s="26" t="s">
        <v>151</v>
      </c>
      <c r="H23" s="26" t="s">
        <v>109</v>
      </c>
      <c r="I23" s="27">
        <v>0</v>
      </c>
      <c r="J23" s="27">
        <v>0</v>
      </c>
      <c r="K23" s="27">
        <f t="shared" si="0"/>
        <v>0</v>
      </c>
      <c r="L23" s="33" t="s">
        <v>30</v>
      </c>
      <c r="M23" s="26" t="s">
        <v>113</v>
      </c>
      <c r="N23" s="26" t="s">
        <v>63</v>
      </c>
      <c r="O23" s="29" t="s">
        <v>14</v>
      </c>
      <c r="P23" s="30" t="s">
        <v>46</v>
      </c>
      <c r="R23" s="31" t="s">
        <v>122</v>
      </c>
      <c r="S23" s="30" t="s">
        <v>155</v>
      </c>
      <c r="T23" s="30" t="s">
        <v>156</v>
      </c>
      <c r="U23" s="30" t="s">
        <v>157</v>
      </c>
    </row>
    <row r="24" spans="1:21" ht="132" x14ac:dyDescent="0.3">
      <c r="A24" s="7" t="s">
        <v>138</v>
      </c>
      <c r="B24" s="7"/>
      <c r="C24" s="7">
        <v>2882</v>
      </c>
      <c r="D24" s="37" t="s">
        <v>253</v>
      </c>
      <c r="E24" s="15" t="s">
        <v>143</v>
      </c>
      <c r="F24" s="15" t="s">
        <v>147</v>
      </c>
      <c r="G24" s="37" t="s">
        <v>255</v>
      </c>
      <c r="H24" s="15" t="s">
        <v>109</v>
      </c>
      <c r="I24" s="16">
        <v>2</v>
      </c>
      <c r="J24" s="16">
        <v>55051500</v>
      </c>
      <c r="K24" s="16">
        <f t="shared" si="0"/>
        <v>110103000</v>
      </c>
      <c r="L24" s="32" t="s">
        <v>30</v>
      </c>
      <c r="M24" s="15" t="s">
        <v>114</v>
      </c>
      <c r="N24" s="15" t="s">
        <v>63</v>
      </c>
      <c r="O24" s="17" t="s">
        <v>14</v>
      </c>
      <c r="P24" s="11" t="s">
        <v>46</v>
      </c>
      <c r="Q24" s="55" t="s">
        <v>254</v>
      </c>
    </row>
    <row r="25" spans="1:21" ht="79.2" hidden="1" x14ac:dyDescent="0.3">
      <c r="A25" s="7" t="s">
        <v>138</v>
      </c>
      <c r="B25" s="7"/>
      <c r="C25" s="7">
        <v>2882</v>
      </c>
      <c r="D25" s="15" t="s">
        <v>211</v>
      </c>
      <c r="E25" s="15" t="s">
        <v>144</v>
      </c>
      <c r="F25" s="15" t="s">
        <v>148</v>
      </c>
      <c r="G25" s="15" t="s">
        <v>152</v>
      </c>
      <c r="H25" s="15" t="s">
        <v>109</v>
      </c>
      <c r="I25" s="16">
        <v>8</v>
      </c>
      <c r="J25" s="16">
        <v>26677200</v>
      </c>
      <c r="K25" s="16">
        <f t="shared" si="0"/>
        <v>213417600</v>
      </c>
      <c r="L25" s="32" t="s">
        <v>30</v>
      </c>
      <c r="M25" s="15" t="s">
        <v>113</v>
      </c>
      <c r="N25" s="15" t="s">
        <v>39</v>
      </c>
      <c r="O25" s="17" t="s">
        <v>14</v>
      </c>
      <c r="P25" s="11" t="s">
        <v>46</v>
      </c>
      <c r="R25" s="23">
        <v>0.6</v>
      </c>
      <c r="S25" s="11" t="s">
        <v>158</v>
      </c>
      <c r="T25" s="11" t="s">
        <v>159</v>
      </c>
      <c r="U25" s="11" t="s">
        <v>123</v>
      </c>
    </row>
    <row r="26" spans="1:21" ht="26.4" hidden="1" x14ac:dyDescent="0.3">
      <c r="A26" s="7" t="s">
        <v>163</v>
      </c>
      <c r="B26" s="7"/>
      <c r="C26" s="7">
        <v>2882</v>
      </c>
      <c r="D26" s="15" t="s">
        <v>172</v>
      </c>
      <c r="E26" s="15" t="s">
        <v>173</v>
      </c>
      <c r="F26" s="15" t="s">
        <v>174</v>
      </c>
      <c r="G26" s="15" t="s">
        <v>175</v>
      </c>
      <c r="H26" s="15" t="s">
        <v>176</v>
      </c>
      <c r="I26" s="16">
        <v>96</v>
      </c>
      <c r="J26" s="16">
        <v>12975</v>
      </c>
      <c r="K26" s="16">
        <f t="shared" si="0"/>
        <v>1245600</v>
      </c>
      <c r="L26" s="32" t="s">
        <v>30</v>
      </c>
      <c r="M26" s="15" t="s">
        <v>114</v>
      </c>
      <c r="N26" s="15" t="s">
        <v>177</v>
      </c>
      <c r="O26" s="17" t="s">
        <v>14</v>
      </c>
      <c r="P26" s="11" t="s">
        <v>46</v>
      </c>
    </row>
    <row r="27" spans="1:21" ht="92.4" hidden="1" x14ac:dyDescent="0.3">
      <c r="A27" s="7" t="s">
        <v>138</v>
      </c>
      <c r="B27" s="7"/>
      <c r="C27" s="7">
        <v>2882</v>
      </c>
      <c r="D27" s="15" t="s">
        <v>204</v>
      </c>
      <c r="E27" s="15" t="s">
        <v>205</v>
      </c>
      <c r="F27" s="15" t="s">
        <v>206</v>
      </c>
      <c r="G27" s="15" t="s">
        <v>207</v>
      </c>
      <c r="H27" s="15" t="s">
        <v>109</v>
      </c>
      <c r="I27" s="16">
        <v>6</v>
      </c>
      <c r="J27" s="16">
        <v>623991</v>
      </c>
      <c r="K27" s="16">
        <f t="shared" si="0"/>
        <v>3743946</v>
      </c>
      <c r="L27" s="32" t="s">
        <v>30</v>
      </c>
      <c r="M27" s="15" t="s">
        <v>113</v>
      </c>
      <c r="N27" s="15" t="s">
        <v>63</v>
      </c>
      <c r="O27" s="17" t="s">
        <v>14</v>
      </c>
      <c r="P27" s="11" t="s">
        <v>46</v>
      </c>
      <c r="R27" s="23">
        <v>0.88429999999999997</v>
      </c>
      <c r="S27" s="11" t="s">
        <v>208</v>
      </c>
      <c r="T27" s="11" t="s">
        <v>209</v>
      </c>
      <c r="U27" s="11" t="s">
        <v>210</v>
      </c>
    </row>
    <row r="28" spans="1:21" hidden="1" x14ac:dyDescent="0.3">
      <c r="A28" s="15"/>
      <c r="B28" s="15"/>
      <c r="C28" s="15">
        <v>2882</v>
      </c>
      <c r="D28" s="15"/>
      <c r="E28" s="15"/>
      <c r="F28" s="15"/>
      <c r="G28" s="15"/>
      <c r="H28" s="15"/>
      <c r="I28" s="14"/>
      <c r="J28" s="14"/>
      <c r="K28" s="16">
        <f t="shared" ref="K28" si="1">I28*J28</f>
        <v>0</v>
      </c>
      <c r="L28" s="7"/>
      <c r="M28" s="15"/>
      <c r="N28" s="15"/>
      <c r="O28" s="17"/>
    </row>
    <row r="29" spans="1:21" s="1" customFormat="1" ht="14.4" hidden="1" customHeight="1" x14ac:dyDescent="0.3">
      <c r="A29" s="45" t="s">
        <v>17</v>
      </c>
      <c r="B29" s="46"/>
      <c r="C29" s="46"/>
      <c r="D29" s="46"/>
      <c r="E29" s="46"/>
      <c r="F29" s="46"/>
      <c r="G29" s="46"/>
      <c r="H29" s="46"/>
      <c r="I29" s="46"/>
      <c r="J29" s="47"/>
      <c r="K29" s="8">
        <f>SUBTOTAL(9,K12:K28)</f>
        <v>110103000</v>
      </c>
      <c r="L29" s="3"/>
      <c r="M29" s="3"/>
      <c r="N29" s="3"/>
      <c r="O29" s="3"/>
      <c r="R29" s="24"/>
    </row>
    <row r="30" spans="1:21" s="1" customFormat="1" ht="14.4" hidden="1" x14ac:dyDescent="0.3">
      <c r="A30" s="51" t="s">
        <v>15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/>
      <c r="R30" s="24"/>
    </row>
    <row r="31" spans="1:21" s="30" customFormat="1" ht="52.8" hidden="1" x14ac:dyDescent="0.3">
      <c r="A31" s="25" t="s">
        <v>42</v>
      </c>
      <c r="B31" s="25"/>
      <c r="C31" s="25">
        <v>2882</v>
      </c>
      <c r="D31" s="25" t="s">
        <v>217</v>
      </c>
      <c r="E31" s="26" t="s">
        <v>37</v>
      </c>
      <c r="F31" s="26" t="s">
        <v>38</v>
      </c>
      <c r="G31" s="26" t="s">
        <v>50</v>
      </c>
      <c r="H31" s="26" t="s">
        <v>8</v>
      </c>
      <c r="I31" s="27">
        <v>1</v>
      </c>
      <c r="J31" s="27">
        <v>0</v>
      </c>
      <c r="K31" s="27">
        <f>I31*J31</f>
        <v>0</v>
      </c>
      <c r="L31" s="26" t="s">
        <v>30</v>
      </c>
      <c r="M31" s="28"/>
      <c r="N31" s="26" t="s">
        <v>39</v>
      </c>
      <c r="O31" s="29" t="s">
        <v>14</v>
      </c>
      <c r="P31" s="30" t="s">
        <v>46</v>
      </c>
      <c r="R31" s="31" t="s">
        <v>137</v>
      </c>
    </row>
    <row r="32" spans="1:21" ht="26.4" hidden="1" x14ac:dyDescent="0.3">
      <c r="A32" s="7" t="s">
        <v>42</v>
      </c>
      <c r="B32" s="7"/>
      <c r="C32" s="7">
        <v>2882</v>
      </c>
      <c r="D32" s="7" t="s">
        <v>31</v>
      </c>
      <c r="E32" s="15" t="s">
        <v>35</v>
      </c>
      <c r="F32" s="15" t="s">
        <v>36</v>
      </c>
      <c r="G32" s="15" t="s">
        <v>51</v>
      </c>
      <c r="H32" s="15" t="s">
        <v>8</v>
      </c>
      <c r="I32" s="16">
        <v>1</v>
      </c>
      <c r="J32" s="16">
        <v>10000000</v>
      </c>
      <c r="K32" s="16">
        <f t="shared" ref="K32:K41" si="2">I32*J32</f>
        <v>10000000</v>
      </c>
      <c r="L32" s="15" t="s">
        <v>62</v>
      </c>
      <c r="M32" s="2"/>
      <c r="N32" s="15" t="s">
        <v>63</v>
      </c>
      <c r="O32" s="17" t="s">
        <v>14</v>
      </c>
      <c r="P32" s="11" t="s">
        <v>46</v>
      </c>
      <c r="R32" s="23" t="s">
        <v>137</v>
      </c>
    </row>
    <row r="33" spans="1:18" ht="26.4" hidden="1" x14ac:dyDescent="0.3">
      <c r="A33" s="7" t="s">
        <v>42</v>
      </c>
      <c r="B33" s="7"/>
      <c r="C33" s="7">
        <v>2882</v>
      </c>
      <c r="D33" s="7" t="s">
        <v>32</v>
      </c>
      <c r="E33" s="15" t="s">
        <v>35</v>
      </c>
      <c r="F33" s="15" t="s">
        <v>36</v>
      </c>
      <c r="G33" s="15" t="s">
        <v>52</v>
      </c>
      <c r="H33" s="15" t="s">
        <v>8</v>
      </c>
      <c r="I33" s="16">
        <v>1</v>
      </c>
      <c r="J33" s="16">
        <v>30000000</v>
      </c>
      <c r="K33" s="16">
        <f t="shared" si="2"/>
        <v>30000000</v>
      </c>
      <c r="L33" s="15" t="s">
        <v>62</v>
      </c>
      <c r="M33" s="2"/>
      <c r="N33" s="15" t="s">
        <v>39</v>
      </c>
      <c r="O33" s="17" t="s">
        <v>14</v>
      </c>
      <c r="P33" s="11" t="s">
        <v>46</v>
      </c>
      <c r="R33" s="23" t="s">
        <v>137</v>
      </c>
    </row>
    <row r="34" spans="1:18" ht="39.6" hidden="1" x14ac:dyDescent="0.3">
      <c r="A34" s="7" t="s">
        <v>42</v>
      </c>
      <c r="B34" s="7"/>
      <c r="C34" s="7">
        <v>2882</v>
      </c>
      <c r="D34" s="7" t="s">
        <v>33</v>
      </c>
      <c r="E34" s="15" t="s">
        <v>35</v>
      </c>
      <c r="F34" s="15" t="s">
        <v>36</v>
      </c>
      <c r="G34" s="15" t="s">
        <v>53</v>
      </c>
      <c r="H34" s="15" t="s">
        <v>8</v>
      </c>
      <c r="I34" s="16">
        <v>1</v>
      </c>
      <c r="J34" s="16">
        <v>8000000</v>
      </c>
      <c r="K34" s="16">
        <f t="shared" si="2"/>
        <v>8000000</v>
      </c>
      <c r="L34" s="15" t="s">
        <v>62</v>
      </c>
      <c r="M34" s="2"/>
      <c r="N34" s="15" t="s">
        <v>64</v>
      </c>
      <c r="O34" s="17" t="s">
        <v>14</v>
      </c>
      <c r="P34" s="11" t="s">
        <v>46</v>
      </c>
      <c r="R34" s="23" t="s">
        <v>137</v>
      </c>
    </row>
    <row r="35" spans="1:18" ht="26.4" hidden="1" x14ac:dyDescent="0.3">
      <c r="A35" s="7" t="s">
        <v>42</v>
      </c>
      <c r="B35" s="7"/>
      <c r="C35" s="7">
        <v>2882</v>
      </c>
      <c r="D35" s="7" t="s">
        <v>34</v>
      </c>
      <c r="E35" s="15" t="s">
        <v>35</v>
      </c>
      <c r="F35" s="15" t="s">
        <v>36</v>
      </c>
      <c r="G35" s="15" t="s">
        <v>54</v>
      </c>
      <c r="H35" s="15" t="s">
        <v>8</v>
      </c>
      <c r="I35" s="16">
        <v>1</v>
      </c>
      <c r="J35" s="6">
        <v>40000000</v>
      </c>
      <c r="K35" s="16">
        <f t="shared" si="2"/>
        <v>40000000</v>
      </c>
      <c r="L35" s="15" t="s">
        <v>62</v>
      </c>
      <c r="M35" s="17"/>
      <c r="N35" s="15" t="s">
        <v>64</v>
      </c>
      <c r="O35" s="17" t="s">
        <v>14</v>
      </c>
      <c r="P35" s="11" t="s">
        <v>46</v>
      </c>
      <c r="R35" s="23" t="s">
        <v>137</v>
      </c>
    </row>
    <row r="36" spans="1:18" ht="26.4" hidden="1" x14ac:dyDescent="0.3">
      <c r="A36" s="7" t="s">
        <v>89</v>
      </c>
      <c r="B36" s="7"/>
      <c r="C36" s="7">
        <v>2882</v>
      </c>
      <c r="D36" s="7" t="s">
        <v>125</v>
      </c>
      <c r="E36" s="15" t="s">
        <v>127</v>
      </c>
      <c r="F36" s="15" t="s">
        <v>128</v>
      </c>
      <c r="G36" s="15" t="s">
        <v>129</v>
      </c>
      <c r="H36" s="15" t="s">
        <v>8</v>
      </c>
      <c r="I36" s="16">
        <v>1</v>
      </c>
      <c r="J36" s="6">
        <v>141140000</v>
      </c>
      <c r="K36" s="16">
        <f t="shared" si="2"/>
        <v>141140000</v>
      </c>
      <c r="L36" s="15" t="s">
        <v>30</v>
      </c>
      <c r="M36" s="17"/>
      <c r="N36" s="15" t="s">
        <v>39</v>
      </c>
      <c r="O36" s="17" t="s">
        <v>14</v>
      </c>
      <c r="P36" s="11" t="s">
        <v>130</v>
      </c>
      <c r="R36" s="23" t="s">
        <v>137</v>
      </c>
    </row>
    <row r="37" spans="1:18" ht="39.6" hidden="1" x14ac:dyDescent="0.3">
      <c r="A37" s="7" t="s">
        <v>89</v>
      </c>
      <c r="B37" s="7"/>
      <c r="C37" s="7">
        <v>2882</v>
      </c>
      <c r="D37" s="7" t="s">
        <v>126</v>
      </c>
      <c r="E37" s="15" t="s">
        <v>35</v>
      </c>
      <c r="F37" s="15" t="s">
        <v>36</v>
      </c>
      <c r="G37" s="15" t="s">
        <v>135</v>
      </c>
      <c r="H37" s="15" t="s">
        <v>8</v>
      </c>
      <c r="I37" s="16">
        <v>1</v>
      </c>
      <c r="J37" s="6">
        <v>15000000</v>
      </c>
      <c r="K37" s="16">
        <f t="shared" si="2"/>
        <v>15000000</v>
      </c>
      <c r="L37" s="15" t="s">
        <v>62</v>
      </c>
      <c r="M37" s="17"/>
      <c r="N37" s="15" t="s">
        <v>39</v>
      </c>
      <c r="O37" s="17" t="s">
        <v>14</v>
      </c>
      <c r="P37" s="11" t="s">
        <v>130</v>
      </c>
      <c r="R37" s="23" t="s">
        <v>137</v>
      </c>
    </row>
    <row r="38" spans="1:18" ht="24.6" hidden="1" customHeight="1" x14ac:dyDescent="0.3">
      <c r="A38" s="7" t="s">
        <v>138</v>
      </c>
      <c r="B38" s="7"/>
      <c r="C38" s="7">
        <v>2882</v>
      </c>
      <c r="D38" s="7" t="s">
        <v>192</v>
      </c>
      <c r="E38" s="15" t="s">
        <v>195</v>
      </c>
      <c r="F38" s="15" t="s">
        <v>201</v>
      </c>
      <c r="G38" s="15" t="s">
        <v>198</v>
      </c>
      <c r="H38" s="15" t="s">
        <v>8</v>
      </c>
      <c r="I38" s="16">
        <v>1</v>
      </c>
      <c r="J38" s="6">
        <v>2000000</v>
      </c>
      <c r="K38" s="16">
        <f t="shared" si="2"/>
        <v>2000000</v>
      </c>
      <c r="L38" s="15" t="s">
        <v>30</v>
      </c>
      <c r="M38" s="17"/>
      <c r="N38" s="15" t="s">
        <v>63</v>
      </c>
      <c r="O38" s="17" t="s">
        <v>14</v>
      </c>
      <c r="P38" s="11" t="s">
        <v>46</v>
      </c>
      <c r="R38" s="23" t="s">
        <v>137</v>
      </c>
    </row>
    <row r="39" spans="1:18" ht="60" hidden="1" customHeight="1" x14ac:dyDescent="0.3">
      <c r="A39" s="7" t="s">
        <v>138</v>
      </c>
      <c r="B39" s="7"/>
      <c r="C39" s="7">
        <v>2882</v>
      </c>
      <c r="D39" s="7" t="s">
        <v>193</v>
      </c>
      <c r="E39" s="15" t="s">
        <v>196</v>
      </c>
      <c r="F39" s="15" t="s">
        <v>202</v>
      </c>
      <c r="G39" s="15" t="s">
        <v>199</v>
      </c>
      <c r="H39" s="15" t="s">
        <v>8</v>
      </c>
      <c r="I39" s="16">
        <v>1</v>
      </c>
      <c r="J39" s="6">
        <v>2300000</v>
      </c>
      <c r="K39" s="16">
        <f t="shared" si="2"/>
        <v>2300000</v>
      </c>
      <c r="L39" s="15" t="s">
        <v>30</v>
      </c>
      <c r="M39" s="17"/>
      <c r="N39" s="15" t="s">
        <v>63</v>
      </c>
      <c r="O39" s="17" t="s">
        <v>14</v>
      </c>
      <c r="P39" s="11" t="s">
        <v>46</v>
      </c>
      <c r="R39" s="23" t="s">
        <v>137</v>
      </c>
    </row>
    <row r="40" spans="1:18" ht="32.4" hidden="1" customHeight="1" x14ac:dyDescent="0.3">
      <c r="A40" s="7" t="s">
        <v>138</v>
      </c>
      <c r="B40" s="7"/>
      <c r="C40" s="7">
        <v>2882</v>
      </c>
      <c r="D40" s="7" t="s">
        <v>194</v>
      </c>
      <c r="E40" s="15" t="s">
        <v>197</v>
      </c>
      <c r="F40" s="15" t="s">
        <v>203</v>
      </c>
      <c r="G40" s="15" t="s">
        <v>200</v>
      </c>
      <c r="H40" s="15" t="s">
        <v>8</v>
      </c>
      <c r="I40" s="16">
        <v>1</v>
      </c>
      <c r="J40" s="6">
        <v>25210000</v>
      </c>
      <c r="K40" s="16">
        <f t="shared" si="2"/>
        <v>25210000</v>
      </c>
      <c r="L40" s="15" t="s">
        <v>30</v>
      </c>
      <c r="M40" s="17"/>
      <c r="N40" s="15" t="s">
        <v>64</v>
      </c>
      <c r="O40" s="17" t="s">
        <v>14</v>
      </c>
      <c r="P40" s="11" t="s">
        <v>46</v>
      </c>
      <c r="R40" s="23" t="s">
        <v>137</v>
      </c>
    </row>
    <row r="41" spans="1:18" hidden="1" x14ac:dyDescent="0.3">
      <c r="A41" s="7"/>
      <c r="B41" s="7"/>
      <c r="C41" s="15">
        <v>2882</v>
      </c>
      <c r="D41" s="7"/>
      <c r="E41" s="7"/>
      <c r="F41" s="15"/>
      <c r="G41" s="15"/>
      <c r="H41" s="15"/>
      <c r="I41" s="16"/>
      <c r="J41" s="14"/>
      <c r="K41" s="16">
        <f t="shared" si="2"/>
        <v>0</v>
      </c>
      <c r="L41" s="19"/>
      <c r="M41" s="2"/>
      <c r="N41" s="15"/>
      <c r="O41" s="17"/>
    </row>
    <row r="42" spans="1:18" s="1" customFormat="1" ht="14.4" hidden="1" customHeight="1" x14ac:dyDescent="0.3">
      <c r="A42" s="45" t="s">
        <v>16</v>
      </c>
      <c r="B42" s="46"/>
      <c r="C42" s="46"/>
      <c r="D42" s="46"/>
      <c r="E42" s="46"/>
      <c r="F42" s="46"/>
      <c r="G42" s="46"/>
      <c r="H42" s="46"/>
      <c r="I42" s="46"/>
      <c r="J42" s="47"/>
      <c r="K42" s="9">
        <f>SUBTOTAL(9,K31:K41)</f>
        <v>0</v>
      </c>
      <c r="L42" s="4"/>
      <c r="M42" s="4"/>
      <c r="N42" s="4"/>
      <c r="O42" s="4"/>
      <c r="R42" s="24"/>
    </row>
    <row r="43" spans="1:18" s="1" customFormat="1" ht="14.4" hidden="1" x14ac:dyDescent="0.3">
      <c r="A43" s="51" t="s">
        <v>18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  <c r="R43" s="24"/>
    </row>
    <row r="44" spans="1:18" ht="26.4" hidden="1" x14ac:dyDescent="0.3">
      <c r="A44" s="7" t="s">
        <v>42</v>
      </c>
      <c r="B44" s="7"/>
      <c r="C44" s="7">
        <v>2882</v>
      </c>
      <c r="D44" s="7" t="s">
        <v>19</v>
      </c>
      <c r="E44" s="7" t="s">
        <v>40</v>
      </c>
      <c r="F44" s="7" t="s">
        <v>41</v>
      </c>
      <c r="G44" s="7" t="s">
        <v>55</v>
      </c>
      <c r="H44" s="15" t="s">
        <v>20</v>
      </c>
      <c r="I44" s="16">
        <v>1</v>
      </c>
      <c r="J44" s="16">
        <v>1800000</v>
      </c>
      <c r="K44" s="16">
        <f t="shared" ref="K44:K45" si="3">I44*J44</f>
        <v>1800000</v>
      </c>
      <c r="L44" s="15" t="s">
        <v>30</v>
      </c>
      <c r="M44" s="15"/>
      <c r="N44" s="15" t="s">
        <v>63</v>
      </c>
      <c r="O44" s="17" t="s">
        <v>14</v>
      </c>
      <c r="P44" s="11" t="s">
        <v>46</v>
      </c>
      <c r="R44" s="23">
        <v>0.8</v>
      </c>
    </row>
    <row r="45" spans="1:18" s="22" customFormat="1" ht="132" hidden="1" x14ac:dyDescent="0.3">
      <c r="A45" s="18" t="s">
        <v>57</v>
      </c>
      <c r="B45" s="7"/>
      <c r="C45" s="18">
        <v>2882</v>
      </c>
      <c r="D45" s="7" t="s">
        <v>220</v>
      </c>
      <c r="E45" s="20" t="s">
        <v>58</v>
      </c>
      <c r="F45" s="20" t="s">
        <v>59</v>
      </c>
      <c r="G45" s="20" t="s">
        <v>60</v>
      </c>
      <c r="H45" s="15" t="s">
        <v>20</v>
      </c>
      <c r="I45" s="16">
        <v>1</v>
      </c>
      <c r="J45" s="21">
        <v>52740831</v>
      </c>
      <c r="K45" s="16">
        <f t="shared" si="3"/>
        <v>52740831</v>
      </c>
      <c r="L45" s="20" t="s">
        <v>61</v>
      </c>
      <c r="M45" s="18"/>
      <c r="N45" s="15" t="s">
        <v>63</v>
      </c>
      <c r="O45" s="17" t="s">
        <v>14</v>
      </c>
      <c r="P45" s="11" t="s">
        <v>46</v>
      </c>
      <c r="Q45" s="11"/>
      <c r="R45" s="23">
        <v>0.8</v>
      </c>
    </row>
    <row r="46" spans="1:18" s="22" customFormat="1" ht="39.6" x14ac:dyDescent="0.3">
      <c r="A46" s="18" t="s">
        <v>69</v>
      </c>
      <c r="B46" s="7"/>
      <c r="C46" s="18">
        <v>2882</v>
      </c>
      <c r="D46" s="35" t="s">
        <v>244</v>
      </c>
      <c r="E46" s="20" t="s">
        <v>65</v>
      </c>
      <c r="F46" s="20" t="s">
        <v>67</v>
      </c>
      <c r="G46" s="20" t="s">
        <v>74</v>
      </c>
      <c r="H46" s="15" t="s">
        <v>20</v>
      </c>
      <c r="I46" s="16">
        <v>1</v>
      </c>
      <c r="J46" s="39">
        <v>517241.38</v>
      </c>
      <c r="K46" s="38">
        <f t="shared" ref="K46:K67" si="4">I46*J46</f>
        <v>517241.38</v>
      </c>
      <c r="L46" s="36" t="s">
        <v>30</v>
      </c>
      <c r="M46" s="18"/>
      <c r="N46" s="15" t="s">
        <v>63</v>
      </c>
      <c r="O46" s="17" t="s">
        <v>14</v>
      </c>
      <c r="P46" s="11" t="s">
        <v>80</v>
      </c>
      <c r="Q46" s="11" t="s">
        <v>245</v>
      </c>
      <c r="R46" s="23">
        <v>0.8</v>
      </c>
    </row>
    <row r="47" spans="1:18" s="22" customFormat="1" ht="26.4" hidden="1" x14ac:dyDescent="0.3">
      <c r="A47" s="18" t="s">
        <v>69</v>
      </c>
      <c r="B47" s="7"/>
      <c r="C47" s="18">
        <v>2882</v>
      </c>
      <c r="D47" s="7" t="s">
        <v>70</v>
      </c>
      <c r="E47" s="20" t="s">
        <v>66</v>
      </c>
      <c r="F47" s="20" t="s">
        <v>68</v>
      </c>
      <c r="G47" s="20" t="s">
        <v>75</v>
      </c>
      <c r="H47" s="15" t="s">
        <v>20</v>
      </c>
      <c r="I47" s="16">
        <v>1</v>
      </c>
      <c r="J47" s="21">
        <v>749732.14</v>
      </c>
      <c r="K47" s="16">
        <f t="shared" si="4"/>
        <v>749732.14</v>
      </c>
      <c r="L47" s="20" t="s">
        <v>30</v>
      </c>
      <c r="M47" s="18"/>
      <c r="N47" s="15" t="s">
        <v>39</v>
      </c>
      <c r="O47" s="17" t="s">
        <v>14</v>
      </c>
      <c r="P47" s="11" t="s">
        <v>80</v>
      </c>
      <c r="Q47" s="11"/>
      <c r="R47" s="23">
        <v>0.8</v>
      </c>
    </row>
    <row r="48" spans="1:18" s="22" customFormat="1" ht="26.4" hidden="1" x14ac:dyDescent="0.3">
      <c r="A48" s="18" t="s">
        <v>69</v>
      </c>
      <c r="B48" s="7"/>
      <c r="C48" s="18">
        <v>2882</v>
      </c>
      <c r="D48" s="7" t="s">
        <v>71</v>
      </c>
      <c r="E48" s="20" t="s">
        <v>66</v>
      </c>
      <c r="F48" s="20" t="s">
        <v>68</v>
      </c>
      <c r="G48" s="20" t="s">
        <v>76</v>
      </c>
      <c r="H48" s="15" t="s">
        <v>20</v>
      </c>
      <c r="I48" s="16">
        <v>1</v>
      </c>
      <c r="J48" s="21">
        <v>136500</v>
      </c>
      <c r="K48" s="16">
        <f t="shared" si="4"/>
        <v>136500</v>
      </c>
      <c r="L48" s="20" t="s">
        <v>30</v>
      </c>
      <c r="M48" s="18"/>
      <c r="N48" s="15" t="s">
        <v>63</v>
      </c>
      <c r="O48" s="17" t="s">
        <v>14</v>
      </c>
      <c r="P48" s="11" t="s">
        <v>80</v>
      </c>
      <c r="Q48" s="11"/>
      <c r="R48" s="23">
        <v>0.8</v>
      </c>
    </row>
    <row r="49" spans="1:18" s="22" customFormat="1" ht="39.6" hidden="1" x14ac:dyDescent="0.3">
      <c r="A49" s="18" t="s">
        <v>69</v>
      </c>
      <c r="B49" s="7"/>
      <c r="C49" s="18">
        <v>2882</v>
      </c>
      <c r="D49" s="7" t="s">
        <v>72</v>
      </c>
      <c r="E49" s="20" t="s">
        <v>66</v>
      </c>
      <c r="F49" s="20" t="s">
        <v>68</v>
      </c>
      <c r="G49" s="20" t="s">
        <v>77</v>
      </c>
      <c r="H49" s="15" t="s">
        <v>20</v>
      </c>
      <c r="I49" s="16">
        <v>1</v>
      </c>
      <c r="J49" s="21">
        <v>2285714.29</v>
      </c>
      <c r="K49" s="16">
        <f t="shared" si="4"/>
        <v>2285714.29</v>
      </c>
      <c r="L49" s="20" t="s">
        <v>30</v>
      </c>
      <c r="M49" s="18"/>
      <c r="N49" s="15" t="s">
        <v>63</v>
      </c>
      <c r="O49" s="17" t="s">
        <v>14</v>
      </c>
      <c r="P49" s="11" t="s">
        <v>80</v>
      </c>
      <c r="Q49" s="11"/>
      <c r="R49" s="23">
        <v>0.8</v>
      </c>
    </row>
    <row r="50" spans="1:18" s="22" customFormat="1" ht="39.6" hidden="1" x14ac:dyDescent="0.3">
      <c r="A50" s="18" t="s">
        <v>69</v>
      </c>
      <c r="B50" s="7"/>
      <c r="C50" s="18">
        <v>2882</v>
      </c>
      <c r="D50" s="7" t="s">
        <v>73</v>
      </c>
      <c r="E50" s="20" t="s">
        <v>66</v>
      </c>
      <c r="F50" s="20" t="s">
        <v>68</v>
      </c>
      <c r="G50" s="20" t="s">
        <v>78</v>
      </c>
      <c r="H50" s="15" t="s">
        <v>20</v>
      </c>
      <c r="I50" s="16">
        <v>1</v>
      </c>
      <c r="J50" s="21">
        <v>493750</v>
      </c>
      <c r="K50" s="16">
        <f t="shared" si="4"/>
        <v>493750</v>
      </c>
      <c r="L50" s="20" t="s">
        <v>30</v>
      </c>
      <c r="M50" s="18"/>
      <c r="N50" s="15" t="s">
        <v>63</v>
      </c>
      <c r="O50" s="17" t="s">
        <v>14</v>
      </c>
      <c r="P50" s="11" t="s">
        <v>80</v>
      </c>
      <c r="Q50" s="11"/>
      <c r="R50" s="23">
        <v>0.8</v>
      </c>
    </row>
    <row r="51" spans="1:18" s="22" customFormat="1" ht="39.6" x14ac:dyDescent="0.3">
      <c r="A51" s="18" t="s">
        <v>69</v>
      </c>
      <c r="B51" s="7"/>
      <c r="C51" s="18">
        <v>2882</v>
      </c>
      <c r="D51" s="35" t="s">
        <v>246</v>
      </c>
      <c r="E51" s="20" t="s">
        <v>66</v>
      </c>
      <c r="F51" s="20" t="s">
        <v>68</v>
      </c>
      <c r="G51" s="20" t="s">
        <v>79</v>
      </c>
      <c r="H51" s="15" t="s">
        <v>20</v>
      </c>
      <c r="I51" s="16">
        <v>1</v>
      </c>
      <c r="J51" s="39">
        <v>181034.48</v>
      </c>
      <c r="K51" s="38">
        <f t="shared" si="4"/>
        <v>181034.48</v>
      </c>
      <c r="L51" s="36" t="s">
        <v>30</v>
      </c>
      <c r="M51" s="18"/>
      <c r="N51" s="15" t="s">
        <v>63</v>
      </c>
      <c r="O51" s="17" t="s">
        <v>14</v>
      </c>
      <c r="P51" s="11" t="s">
        <v>80</v>
      </c>
      <c r="Q51" s="11" t="s">
        <v>247</v>
      </c>
      <c r="R51" s="23">
        <v>0.8</v>
      </c>
    </row>
    <row r="52" spans="1:18" s="22" customFormat="1" ht="52.8" hidden="1" x14ac:dyDescent="0.3">
      <c r="A52" s="18" t="s">
        <v>89</v>
      </c>
      <c r="B52" s="7"/>
      <c r="C52" s="18">
        <v>2882</v>
      </c>
      <c r="D52" s="7" t="s">
        <v>131</v>
      </c>
      <c r="E52" s="20" t="s">
        <v>133</v>
      </c>
      <c r="F52" s="20" t="s">
        <v>134</v>
      </c>
      <c r="G52" s="20" t="s">
        <v>136</v>
      </c>
      <c r="H52" s="15" t="s">
        <v>20</v>
      </c>
      <c r="I52" s="16">
        <v>1</v>
      </c>
      <c r="J52" s="21">
        <v>20000000</v>
      </c>
      <c r="K52" s="16">
        <f t="shared" si="4"/>
        <v>20000000</v>
      </c>
      <c r="L52" s="20" t="s">
        <v>30</v>
      </c>
      <c r="M52" s="18"/>
      <c r="N52" s="15" t="s">
        <v>39</v>
      </c>
      <c r="O52" s="17" t="s">
        <v>14</v>
      </c>
      <c r="P52" s="11" t="s">
        <v>130</v>
      </c>
      <c r="Q52" s="11"/>
      <c r="R52" s="23">
        <v>0.8</v>
      </c>
    </row>
    <row r="53" spans="1:18" s="22" customFormat="1" ht="26.4" hidden="1" x14ac:dyDescent="0.3">
      <c r="A53" s="18" t="s">
        <v>163</v>
      </c>
      <c r="B53" s="7"/>
      <c r="C53" s="18">
        <v>2882</v>
      </c>
      <c r="D53" s="7" t="s">
        <v>132</v>
      </c>
      <c r="E53" s="20" t="s">
        <v>164</v>
      </c>
      <c r="F53" s="20" t="s">
        <v>166</v>
      </c>
      <c r="G53" s="20" t="s">
        <v>168</v>
      </c>
      <c r="H53" s="15" t="s">
        <v>20</v>
      </c>
      <c r="I53" s="16">
        <v>1</v>
      </c>
      <c r="J53" s="21">
        <v>30862650</v>
      </c>
      <c r="K53" s="16">
        <f t="shared" si="4"/>
        <v>30862650</v>
      </c>
      <c r="L53" s="20" t="s">
        <v>30</v>
      </c>
      <c r="M53" s="18"/>
      <c r="N53" s="15" t="s">
        <v>64</v>
      </c>
      <c r="O53" s="17" t="s">
        <v>14</v>
      </c>
      <c r="P53" s="11" t="s">
        <v>46</v>
      </c>
      <c r="Q53" s="11"/>
      <c r="R53" s="23">
        <v>0.8</v>
      </c>
    </row>
    <row r="54" spans="1:18" s="22" customFormat="1" ht="52.8" hidden="1" x14ac:dyDescent="0.3">
      <c r="A54" s="18" t="s">
        <v>163</v>
      </c>
      <c r="B54" s="7"/>
      <c r="C54" s="18">
        <v>2882</v>
      </c>
      <c r="D54" s="7" t="s">
        <v>160</v>
      </c>
      <c r="E54" s="20" t="s">
        <v>165</v>
      </c>
      <c r="F54" s="20" t="s">
        <v>167</v>
      </c>
      <c r="G54" s="20" t="s">
        <v>169</v>
      </c>
      <c r="H54" s="15" t="s">
        <v>20</v>
      </c>
      <c r="I54" s="16">
        <v>1</v>
      </c>
      <c r="J54" s="21">
        <v>2520000</v>
      </c>
      <c r="K54" s="16">
        <f t="shared" si="4"/>
        <v>2520000</v>
      </c>
      <c r="L54" s="20" t="s">
        <v>30</v>
      </c>
      <c r="M54" s="18"/>
      <c r="N54" s="15" t="s">
        <v>39</v>
      </c>
      <c r="O54" s="17" t="s">
        <v>14</v>
      </c>
      <c r="P54" s="11" t="s">
        <v>46</v>
      </c>
      <c r="Q54" s="11"/>
      <c r="R54" s="23">
        <v>0.8</v>
      </c>
    </row>
    <row r="55" spans="1:18" s="22" customFormat="1" ht="52.8" hidden="1" x14ac:dyDescent="0.3">
      <c r="A55" s="18" t="s">
        <v>163</v>
      </c>
      <c r="B55" s="7"/>
      <c r="C55" s="18">
        <v>2882</v>
      </c>
      <c r="D55" s="7" t="s">
        <v>161</v>
      </c>
      <c r="E55" s="20" t="s">
        <v>165</v>
      </c>
      <c r="F55" s="20" t="s">
        <v>167</v>
      </c>
      <c r="G55" s="20" t="s">
        <v>170</v>
      </c>
      <c r="H55" s="15" t="s">
        <v>20</v>
      </c>
      <c r="I55" s="16">
        <v>1</v>
      </c>
      <c r="J55" s="21">
        <v>2640000</v>
      </c>
      <c r="K55" s="16">
        <f t="shared" si="4"/>
        <v>2640000</v>
      </c>
      <c r="L55" s="20" t="s">
        <v>30</v>
      </c>
      <c r="M55" s="18"/>
      <c r="N55" s="15" t="s">
        <v>63</v>
      </c>
      <c r="O55" s="17" t="s">
        <v>14</v>
      </c>
      <c r="P55" s="11" t="s">
        <v>46</v>
      </c>
      <c r="Q55" s="11"/>
      <c r="R55" s="23">
        <v>0.8</v>
      </c>
    </row>
    <row r="56" spans="1:18" s="22" customFormat="1" ht="52.8" hidden="1" x14ac:dyDescent="0.3">
      <c r="A56" s="18" t="s">
        <v>163</v>
      </c>
      <c r="B56" s="7"/>
      <c r="C56" s="18">
        <v>2882</v>
      </c>
      <c r="D56" s="7" t="s">
        <v>162</v>
      </c>
      <c r="E56" s="20" t="s">
        <v>165</v>
      </c>
      <c r="F56" s="20" t="s">
        <v>167</v>
      </c>
      <c r="G56" s="20" t="s">
        <v>171</v>
      </c>
      <c r="H56" s="15" t="s">
        <v>20</v>
      </c>
      <c r="I56" s="16">
        <v>1</v>
      </c>
      <c r="J56" s="21">
        <v>3780000</v>
      </c>
      <c r="K56" s="16">
        <f t="shared" si="4"/>
        <v>3780000</v>
      </c>
      <c r="L56" s="20" t="s">
        <v>30</v>
      </c>
      <c r="M56" s="18"/>
      <c r="N56" s="15" t="s">
        <v>64</v>
      </c>
      <c r="O56" s="17" t="s">
        <v>14</v>
      </c>
      <c r="P56" s="11" t="s">
        <v>46</v>
      </c>
      <c r="Q56" s="11"/>
      <c r="R56" s="23">
        <v>0.8</v>
      </c>
    </row>
    <row r="57" spans="1:18" s="22" customFormat="1" ht="66" hidden="1" x14ac:dyDescent="0.3">
      <c r="A57" s="18" t="s">
        <v>178</v>
      </c>
      <c r="B57" s="7"/>
      <c r="C57" s="18">
        <v>2882</v>
      </c>
      <c r="D57" s="7" t="s">
        <v>179</v>
      </c>
      <c r="E57" s="20" t="s">
        <v>181</v>
      </c>
      <c r="F57" s="20" t="s">
        <v>183</v>
      </c>
      <c r="G57" s="20" t="s">
        <v>185</v>
      </c>
      <c r="H57" s="15" t="s">
        <v>20</v>
      </c>
      <c r="I57" s="16">
        <v>1</v>
      </c>
      <c r="J57" s="21">
        <v>155700</v>
      </c>
      <c r="K57" s="16">
        <f t="shared" si="4"/>
        <v>155700</v>
      </c>
      <c r="L57" s="20" t="s">
        <v>187</v>
      </c>
      <c r="M57" s="18"/>
      <c r="N57" s="15" t="s">
        <v>63</v>
      </c>
      <c r="O57" s="17" t="s">
        <v>14</v>
      </c>
      <c r="P57" s="11" t="s">
        <v>80</v>
      </c>
      <c r="Q57" s="11"/>
      <c r="R57" s="23">
        <v>0.8</v>
      </c>
    </row>
    <row r="58" spans="1:18" s="22" customFormat="1" ht="39.6" hidden="1" x14ac:dyDescent="0.3">
      <c r="A58" s="18" t="s">
        <v>178</v>
      </c>
      <c r="B58" s="7"/>
      <c r="C58" s="18">
        <v>2882</v>
      </c>
      <c r="D58" s="7" t="s">
        <v>180</v>
      </c>
      <c r="E58" s="20" t="s">
        <v>182</v>
      </c>
      <c r="F58" s="20" t="s">
        <v>184</v>
      </c>
      <c r="G58" s="20" t="s">
        <v>186</v>
      </c>
      <c r="H58" s="15" t="s">
        <v>20</v>
      </c>
      <c r="I58" s="16">
        <v>1</v>
      </c>
      <c r="J58" s="21">
        <v>10276500</v>
      </c>
      <c r="K58" s="16">
        <f t="shared" si="4"/>
        <v>10276500</v>
      </c>
      <c r="L58" s="20" t="s">
        <v>187</v>
      </c>
      <c r="M58" s="18"/>
      <c r="N58" s="15" t="s">
        <v>64</v>
      </c>
      <c r="O58" s="17" t="s">
        <v>14</v>
      </c>
      <c r="P58" s="11" t="s">
        <v>80</v>
      </c>
      <c r="Q58" s="11"/>
      <c r="R58" s="23">
        <v>0.8</v>
      </c>
    </row>
    <row r="59" spans="1:18" s="22" customFormat="1" ht="26.4" hidden="1" x14ac:dyDescent="0.3">
      <c r="A59" s="18" t="s">
        <v>163</v>
      </c>
      <c r="B59" s="7"/>
      <c r="C59" s="18">
        <v>2882</v>
      </c>
      <c r="D59" s="7" t="s">
        <v>188</v>
      </c>
      <c r="E59" s="20" t="s">
        <v>189</v>
      </c>
      <c r="F59" s="20" t="s">
        <v>190</v>
      </c>
      <c r="G59" s="20" t="s">
        <v>191</v>
      </c>
      <c r="H59" s="15" t="s">
        <v>20</v>
      </c>
      <c r="I59" s="16">
        <v>1</v>
      </c>
      <c r="J59" s="21">
        <v>700000</v>
      </c>
      <c r="K59" s="16">
        <f t="shared" si="4"/>
        <v>700000</v>
      </c>
      <c r="L59" s="20" t="s">
        <v>62</v>
      </c>
      <c r="M59" s="18"/>
      <c r="N59" s="15" t="s">
        <v>39</v>
      </c>
      <c r="O59" s="17" t="s">
        <v>14</v>
      </c>
      <c r="P59" s="11" t="s">
        <v>46</v>
      </c>
      <c r="Q59" s="11"/>
      <c r="R59" s="23">
        <v>0.8</v>
      </c>
    </row>
    <row r="60" spans="1:18" s="22" customFormat="1" ht="26.4" hidden="1" x14ac:dyDescent="0.3">
      <c r="A60" s="18" t="s">
        <v>212</v>
      </c>
      <c r="B60" s="7"/>
      <c r="C60" s="18">
        <v>2882</v>
      </c>
      <c r="D60" s="7" t="s">
        <v>213</v>
      </c>
      <c r="E60" s="20" t="s">
        <v>214</v>
      </c>
      <c r="F60" s="20" t="s">
        <v>215</v>
      </c>
      <c r="G60" s="20" t="s">
        <v>216</v>
      </c>
      <c r="H60" s="15" t="s">
        <v>20</v>
      </c>
      <c r="I60" s="16">
        <v>1</v>
      </c>
      <c r="J60" s="21">
        <v>8683500</v>
      </c>
      <c r="K60" s="16">
        <f t="shared" si="4"/>
        <v>8683500</v>
      </c>
      <c r="L60" s="20" t="s">
        <v>61</v>
      </c>
      <c r="M60" s="18"/>
      <c r="N60" s="15" t="s">
        <v>39</v>
      </c>
      <c r="O60" s="17" t="s">
        <v>14</v>
      </c>
      <c r="P60" s="11" t="s">
        <v>80</v>
      </c>
      <c r="Q60" s="11"/>
      <c r="R60" s="23">
        <v>0.8</v>
      </c>
    </row>
    <row r="61" spans="1:18" s="22" customFormat="1" ht="52.8" hidden="1" x14ac:dyDescent="0.3">
      <c r="A61" s="18" t="s">
        <v>221</v>
      </c>
      <c r="B61" s="7"/>
      <c r="C61" s="18">
        <v>2882</v>
      </c>
      <c r="D61" s="7" t="s">
        <v>222</v>
      </c>
      <c r="E61" s="20" t="s">
        <v>223</v>
      </c>
      <c r="F61" s="20" t="s">
        <v>224</v>
      </c>
      <c r="G61" s="20" t="s">
        <v>225</v>
      </c>
      <c r="H61" s="15" t="s">
        <v>20</v>
      </c>
      <c r="I61" s="16">
        <v>1</v>
      </c>
      <c r="J61" s="21">
        <v>5300000</v>
      </c>
      <c r="K61" s="16">
        <f t="shared" si="4"/>
        <v>5300000</v>
      </c>
      <c r="L61" s="20" t="s">
        <v>30</v>
      </c>
      <c r="M61" s="18"/>
      <c r="N61" s="15" t="s">
        <v>63</v>
      </c>
      <c r="O61" s="17" t="s">
        <v>14</v>
      </c>
      <c r="P61" s="11" t="s">
        <v>130</v>
      </c>
      <c r="Q61" s="11"/>
      <c r="R61" s="23">
        <v>0.8</v>
      </c>
    </row>
    <row r="62" spans="1:18" s="42" customFormat="1" ht="26.4" x14ac:dyDescent="0.3">
      <c r="A62" s="34" t="s">
        <v>226</v>
      </c>
      <c r="B62" s="35"/>
      <c r="C62" s="34">
        <v>2882</v>
      </c>
      <c r="D62" s="35" t="s">
        <v>227</v>
      </c>
      <c r="E62" s="36" t="s">
        <v>228</v>
      </c>
      <c r="F62" s="36" t="s">
        <v>229</v>
      </c>
      <c r="G62" s="36" t="s">
        <v>230</v>
      </c>
      <c r="H62" s="37" t="s">
        <v>20</v>
      </c>
      <c r="I62" s="38">
        <v>1</v>
      </c>
      <c r="J62" s="39">
        <v>73525</v>
      </c>
      <c r="K62" s="38">
        <f t="shared" si="4"/>
        <v>73525</v>
      </c>
      <c r="L62" s="36" t="s">
        <v>61</v>
      </c>
      <c r="M62" s="34"/>
      <c r="N62" s="37" t="s">
        <v>63</v>
      </c>
      <c r="O62" s="40" t="s">
        <v>14</v>
      </c>
      <c r="P62" s="41" t="s">
        <v>46</v>
      </c>
      <c r="Q62" s="41" t="s">
        <v>231</v>
      </c>
      <c r="R62" s="43">
        <v>0.8</v>
      </c>
    </row>
    <row r="63" spans="1:18" s="42" customFormat="1" ht="52.8" x14ac:dyDescent="0.3">
      <c r="A63" s="34" t="s">
        <v>232</v>
      </c>
      <c r="B63" s="35"/>
      <c r="C63" s="34">
        <v>2882</v>
      </c>
      <c r="D63" s="35" t="s">
        <v>233</v>
      </c>
      <c r="E63" s="36" t="s">
        <v>66</v>
      </c>
      <c r="F63" s="36" t="s">
        <v>68</v>
      </c>
      <c r="G63" s="36" t="s">
        <v>234</v>
      </c>
      <c r="H63" s="37" t="s">
        <v>20</v>
      </c>
      <c r="I63" s="38">
        <v>1</v>
      </c>
      <c r="J63" s="39">
        <v>35000000</v>
      </c>
      <c r="K63" s="38">
        <f t="shared" si="4"/>
        <v>35000000</v>
      </c>
      <c r="L63" s="36" t="s">
        <v>30</v>
      </c>
      <c r="M63" s="34"/>
      <c r="N63" s="37" t="s">
        <v>63</v>
      </c>
      <c r="O63" s="40" t="s">
        <v>14</v>
      </c>
      <c r="P63" s="41" t="s">
        <v>130</v>
      </c>
      <c r="Q63" s="41" t="s">
        <v>252</v>
      </c>
      <c r="R63" s="43">
        <v>0.8</v>
      </c>
    </row>
    <row r="64" spans="1:18" s="42" customFormat="1" ht="66" x14ac:dyDescent="0.3">
      <c r="A64" s="34" t="s">
        <v>235</v>
      </c>
      <c r="B64" s="35"/>
      <c r="C64" s="34">
        <v>2882</v>
      </c>
      <c r="D64" s="35" t="s">
        <v>236</v>
      </c>
      <c r="E64" s="36" t="s">
        <v>237</v>
      </c>
      <c r="F64" s="36" t="s">
        <v>238</v>
      </c>
      <c r="G64" s="36" t="s">
        <v>239</v>
      </c>
      <c r="H64" s="37" t="s">
        <v>20</v>
      </c>
      <c r="I64" s="38">
        <v>1</v>
      </c>
      <c r="J64" s="39">
        <v>8900000</v>
      </c>
      <c r="K64" s="38">
        <f t="shared" si="4"/>
        <v>8900000</v>
      </c>
      <c r="L64" s="36" t="s">
        <v>30</v>
      </c>
      <c r="M64" s="34"/>
      <c r="N64" s="37" t="s">
        <v>63</v>
      </c>
      <c r="O64" s="40" t="s">
        <v>14</v>
      </c>
      <c r="P64" s="41" t="s">
        <v>80</v>
      </c>
      <c r="Q64" s="41" t="s">
        <v>231</v>
      </c>
      <c r="R64" s="43">
        <v>0.8</v>
      </c>
    </row>
    <row r="65" spans="1:18" s="42" customFormat="1" ht="26.4" x14ac:dyDescent="0.3">
      <c r="A65" s="34" t="s">
        <v>240</v>
      </c>
      <c r="B65" s="35"/>
      <c r="C65" s="34">
        <v>28882</v>
      </c>
      <c r="D65" s="35" t="s">
        <v>241</v>
      </c>
      <c r="E65" s="36" t="s">
        <v>242</v>
      </c>
      <c r="F65" s="36" t="s">
        <v>243</v>
      </c>
      <c r="G65" s="36" t="s">
        <v>243</v>
      </c>
      <c r="H65" s="37" t="s">
        <v>20</v>
      </c>
      <c r="I65" s="38">
        <v>1</v>
      </c>
      <c r="J65" s="39">
        <v>59098389.079999998</v>
      </c>
      <c r="K65" s="38">
        <f t="shared" si="4"/>
        <v>59098389.079999998</v>
      </c>
      <c r="L65" s="36" t="s">
        <v>30</v>
      </c>
      <c r="M65" s="34"/>
      <c r="N65" s="37" t="s">
        <v>63</v>
      </c>
      <c r="O65" s="40" t="s">
        <v>14</v>
      </c>
      <c r="P65" s="41" t="s">
        <v>130</v>
      </c>
      <c r="Q65" s="41" t="s">
        <v>231</v>
      </c>
      <c r="R65" s="43">
        <v>0.8</v>
      </c>
    </row>
    <row r="66" spans="1:18" s="42" customFormat="1" ht="26.4" x14ac:dyDescent="0.3">
      <c r="A66" s="34" t="s">
        <v>69</v>
      </c>
      <c r="B66" s="35"/>
      <c r="C66" s="34">
        <v>2882</v>
      </c>
      <c r="D66" s="35" t="s">
        <v>248</v>
      </c>
      <c r="E66" s="36" t="s">
        <v>65</v>
      </c>
      <c r="F66" s="36" t="s">
        <v>67</v>
      </c>
      <c r="G66" s="36" t="s">
        <v>250</v>
      </c>
      <c r="H66" s="37" t="s">
        <v>20</v>
      </c>
      <c r="I66" s="38">
        <v>1</v>
      </c>
      <c r="J66" s="39">
        <v>10112020</v>
      </c>
      <c r="K66" s="38">
        <f t="shared" si="4"/>
        <v>10112020</v>
      </c>
      <c r="L66" s="36" t="s">
        <v>30</v>
      </c>
      <c r="M66" s="34"/>
      <c r="N66" s="37" t="s">
        <v>63</v>
      </c>
      <c r="O66" s="40" t="s">
        <v>14</v>
      </c>
      <c r="P66" s="41" t="s">
        <v>80</v>
      </c>
      <c r="Q66" s="41" t="s">
        <v>231</v>
      </c>
      <c r="R66" s="43">
        <v>0.8</v>
      </c>
    </row>
    <row r="67" spans="1:18" s="42" customFormat="1" ht="26.4" x14ac:dyDescent="0.3">
      <c r="A67" s="34" t="s">
        <v>69</v>
      </c>
      <c r="B67" s="35"/>
      <c r="C67" s="34">
        <v>2882</v>
      </c>
      <c r="D67" s="35" t="s">
        <v>249</v>
      </c>
      <c r="E67" s="36" t="s">
        <v>66</v>
      </c>
      <c r="F67" s="36" t="s">
        <v>68</v>
      </c>
      <c r="G67" s="36" t="s">
        <v>251</v>
      </c>
      <c r="H67" s="37" t="s">
        <v>20</v>
      </c>
      <c r="I67" s="38">
        <v>1</v>
      </c>
      <c r="J67" s="39">
        <v>1047972.4137931035</v>
      </c>
      <c r="K67" s="38">
        <f t="shared" si="4"/>
        <v>1047972.4137931035</v>
      </c>
      <c r="L67" s="36" t="s">
        <v>30</v>
      </c>
      <c r="M67" s="34"/>
      <c r="N67" s="37" t="s">
        <v>63</v>
      </c>
      <c r="O67" s="40" t="s">
        <v>14</v>
      </c>
      <c r="P67" s="41" t="s">
        <v>80</v>
      </c>
      <c r="Q67" s="41" t="s">
        <v>231</v>
      </c>
      <c r="R67" s="43">
        <v>0.8</v>
      </c>
    </row>
    <row r="68" spans="1:18" hidden="1" x14ac:dyDescent="0.3">
      <c r="A68" s="18"/>
      <c r="B68" s="7"/>
      <c r="C68" s="15">
        <v>2882</v>
      </c>
      <c r="D68" s="7"/>
      <c r="E68" s="20"/>
      <c r="F68" s="20"/>
      <c r="G68" s="20"/>
      <c r="H68" s="15"/>
      <c r="I68" s="16"/>
      <c r="J68" s="21"/>
      <c r="K68" s="16"/>
      <c r="L68" s="20"/>
      <c r="M68" s="18"/>
      <c r="N68" s="15"/>
      <c r="O68" s="17"/>
    </row>
    <row r="69" spans="1:18" s="1" customFormat="1" ht="14.4" hidden="1" customHeight="1" x14ac:dyDescent="0.3">
      <c r="A69" s="45" t="s">
        <v>21</v>
      </c>
      <c r="B69" s="46"/>
      <c r="C69" s="46"/>
      <c r="D69" s="46"/>
      <c r="E69" s="46"/>
      <c r="F69" s="46"/>
      <c r="G69" s="46"/>
      <c r="H69" s="46"/>
      <c r="I69" s="46"/>
      <c r="J69" s="47"/>
      <c r="K69" s="9">
        <f>SUBTOTAL(9,K44:K68)</f>
        <v>114930182.3537931</v>
      </c>
      <c r="L69" s="4"/>
      <c r="M69" s="4"/>
      <c r="N69" s="4"/>
      <c r="O69" s="4"/>
      <c r="R69" s="24"/>
    </row>
    <row r="70" spans="1:18" s="1" customFormat="1" ht="14.4" hidden="1" x14ac:dyDescent="0.3">
      <c r="A70" s="48" t="s">
        <v>22</v>
      </c>
      <c r="B70" s="49"/>
      <c r="C70" s="49"/>
      <c r="D70" s="49"/>
      <c r="E70" s="49"/>
      <c r="F70" s="49"/>
      <c r="G70" s="49"/>
      <c r="H70" s="49"/>
      <c r="I70" s="49"/>
      <c r="J70" s="50"/>
      <c r="K70" s="10">
        <f>K29+K42+K69</f>
        <v>225033182.35379308</v>
      </c>
      <c r="L70" s="5"/>
      <c r="M70" s="5"/>
      <c r="N70" s="5"/>
      <c r="O70" s="5"/>
      <c r="R70" s="24"/>
    </row>
  </sheetData>
  <autoFilter ref="A10:V70" xr:uid="{0FDB5AA6-34E0-4A70-BA57-369CFE3F6E5F}">
    <filterColumn colId="16">
      <customFilters>
        <customFilter operator="notEqual" val=" "/>
      </customFilters>
    </filterColumn>
  </autoFilter>
  <mergeCells count="13">
    <mergeCell ref="D7:L7"/>
    <mergeCell ref="N2:O2"/>
    <mergeCell ref="N3:O3"/>
    <mergeCell ref="N6:O6"/>
    <mergeCell ref="N4:O4"/>
    <mergeCell ref="S9:U9"/>
    <mergeCell ref="A69:J69"/>
    <mergeCell ref="A70:J70"/>
    <mergeCell ref="A11:O11"/>
    <mergeCell ref="A29:J29"/>
    <mergeCell ref="A30:O30"/>
    <mergeCell ref="A42:J42"/>
    <mergeCell ref="A43:O4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2026-05-12T13:19:24Z</dcterms:modified>
</cp:coreProperties>
</file>