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Рабочий стол\Планы закупок и база данных\2026 год\УМК ВУ\ГПЗ утв 14.10.2025\Кор 16\"/>
    </mc:Choice>
  </mc:AlternateContent>
  <xr:revisionPtr revIDLastSave="0" documentId="13_ncr:1_{30636E55-EA4E-47E1-86ED-46A017ADE55E}" xr6:coauthVersionLast="47" xr6:coauthVersionMax="47" xr10:uidLastSave="{00000000-0000-0000-0000-000000000000}"/>
  <bookViews>
    <workbookView xWindow="-108" yWindow="-108" windowWidth="30936" windowHeight="16896" xr2:uid="{A2217BCE-466E-4F0A-808A-C7C01F2973E4}"/>
  </bookViews>
  <sheets>
    <sheet name="Лист1" sheetId="1" r:id="rId1"/>
  </sheets>
  <definedNames>
    <definedName name="_xlnm._FilterDatabase" localSheetId="0" hidden="1">Лист1!$A$10:$V$10</definedName>
    <definedName name="_xlnm.Print_Area" localSheetId="0">Лист1!$A$1:$V$288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1" i="1" l="1"/>
  <c r="K240" i="1"/>
  <c r="K195" i="1"/>
  <c r="K194" i="1"/>
  <c r="K193" i="1"/>
  <c r="K192" i="1"/>
  <c r="K191" i="1"/>
  <c r="K190" i="1"/>
  <c r="K189" i="1"/>
  <c r="K188" i="1"/>
  <c r="K187" i="1"/>
  <c r="K186" i="1"/>
  <c r="K185" i="1"/>
  <c r="K239" i="1"/>
  <c r="K184" i="1"/>
  <c r="K183" i="1"/>
  <c r="K238" i="1"/>
  <c r="K182" i="1"/>
  <c r="K181" i="1"/>
  <c r="K180" i="1"/>
  <c r="K179" i="1"/>
  <c r="K178" i="1"/>
  <c r="K177" i="1"/>
  <c r="K285" i="1"/>
  <c r="K237" i="1"/>
  <c r="K176" i="1"/>
  <c r="K175" i="1"/>
  <c r="K174" i="1"/>
  <c r="K173" i="1"/>
  <c r="K172" i="1"/>
  <c r="K171" i="1"/>
  <c r="K170" i="1"/>
  <c r="K169" i="1"/>
  <c r="K168" i="1"/>
  <c r="K236" i="1"/>
  <c r="K284" i="1"/>
  <c r="K167" i="1"/>
  <c r="K235" i="1"/>
  <c r="K234" i="1"/>
  <c r="K233" i="1"/>
  <c r="K232" i="1"/>
  <c r="K283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231" i="1"/>
  <c r="K230" i="1"/>
  <c r="K154" i="1"/>
  <c r="K282" i="1"/>
  <c r="K229" i="1"/>
  <c r="K281" i="1"/>
  <c r="K280" i="1"/>
  <c r="K228" i="1"/>
  <c r="K227" i="1"/>
  <c r="K226" i="1"/>
  <c r="K225" i="1"/>
  <c r="K224" i="1"/>
  <c r="K223" i="1"/>
  <c r="K153" i="1"/>
  <c r="K152" i="1"/>
  <c r="K151" i="1"/>
  <c r="K150" i="1" l="1"/>
  <c r="K149" i="1"/>
  <c r="K279" i="1" l="1"/>
  <c r="K148" i="1"/>
  <c r="K147" i="1"/>
  <c r="K146" i="1"/>
  <c r="K145" i="1"/>
  <c r="K144" i="1"/>
  <c r="K143" i="1"/>
  <c r="K222" i="1"/>
  <c r="K221" i="1"/>
  <c r="K220" i="1"/>
  <c r="K219" i="1"/>
  <c r="K218" i="1"/>
  <c r="K217" i="1"/>
  <c r="K278" i="1" l="1"/>
  <c r="J277" i="1"/>
  <c r="K277" i="1" s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45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199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2" i="1"/>
  <c r="J276" i="1"/>
  <c r="K276" i="1" s="1"/>
  <c r="K243" i="1" l="1"/>
  <c r="K197" i="1"/>
  <c r="K287" i="1"/>
  <c r="K288" i="1" l="1"/>
</calcChain>
</file>

<file path=xl/sharedStrings.xml><?xml version="1.0" encoding="utf-8"?>
<sst xmlns="http://schemas.openxmlformats.org/spreadsheetml/2006/main" count="3389" uniqueCount="1188">
  <si>
    <t>Номер контракта на недропользование</t>
  </si>
  <si>
    <t>Код предмета закупа</t>
  </si>
  <si>
    <t>Код товаров, работ или услуг по Единому номенклатурному справочнику товаров, работ и услуг</t>
  </si>
  <si>
    <t>Наименование и краткое (дополнительное) описание приобретаемых товаров, работ и услуг</t>
  </si>
  <si>
    <t>Единица измерения</t>
  </si>
  <si>
    <t>Планируемый объем закупа в натуральном выражении</t>
  </si>
  <si>
    <t>Способ закупки</t>
  </si>
  <si>
    <t>БИН недропользователя</t>
  </si>
  <si>
    <t>Работа</t>
  </si>
  <si>
    <t>Генеральный директор 
ТОО "Урихтау Оперейтинг"</t>
  </si>
  <si>
    <t>Умиров А.С.</t>
  </si>
  <si>
    <t>УТВЕРЖДЕНО:</t>
  </si>
  <si>
    <t>Товары</t>
  </si>
  <si>
    <t>1 Т</t>
  </si>
  <si>
    <t>091040003677</t>
  </si>
  <si>
    <t>Работы</t>
  </si>
  <si>
    <t>Итого по работам</t>
  </si>
  <si>
    <t>Итого по товарам</t>
  </si>
  <si>
    <t>Услуги</t>
  </si>
  <si>
    <t>Услуга</t>
  </si>
  <si>
    <t>Итого по услугам</t>
  </si>
  <si>
    <t>Итого ТРУ</t>
  </si>
  <si>
    <t>АБП</t>
  </si>
  <si>
    <t>АВС - категория</t>
  </si>
  <si>
    <t>Наименование закупаемых товаров, работ и услуг согласно ЕНС ТРУ</t>
  </si>
  <si>
    <t>Форма годовой программы закупок товаров, работ и услуг на 2026 год</t>
  </si>
  <si>
    <t>"____"___________________2025 г.</t>
  </si>
  <si>
    <t>Цена за единицу</t>
  </si>
  <si>
    <t>Срок проведения закупки (указывать в каком квартале планируется закупка)</t>
  </si>
  <si>
    <t>Планируемая сумма закупа без учета налога на добавленную стоимость,  тенге</t>
  </si>
  <si>
    <t>289261.300.000149</t>
  </si>
  <si>
    <t>Штука</t>
  </si>
  <si>
    <t>ОТ</t>
  </si>
  <si>
    <t>4 квартал 2025</t>
  </si>
  <si>
    <t xml:space="preserve">281413.900.000088 </t>
  </si>
  <si>
    <t xml:space="preserve">259929.490.000130 </t>
  </si>
  <si>
    <t>5 Т</t>
  </si>
  <si>
    <t xml:space="preserve">281411.900.000029 </t>
  </si>
  <si>
    <t>6 Т</t>
  </si>
  <si>
    <t>7 Т</t>
  </si>
  <si>
    <t>091012.900.000012</t>
  </si>
  <si>
    <t>Работы по освоению скважин</t>
  </si>
  <si>
    <t>Работа станка и бригады КРС при ревизии ПО скважины ВУ-Х</t>
  </si>
  <si>
    <t>099019.000.000006</t>
  </si>
  <si>
    <t>Работы по соляно-кислотной обработке скважин</t>
  </si>
  <si>
    <t>091012.900.000028</t>
  </si>
  <si>
    <t>Работы по повышению нефтеотдачи пластов (ПНП)</t>
  </si>
  <si>
    <t>7 Р</t>
  </si>
  <si>
    <t>091012.900.000023</t>
  </si>
  <si>
    <t>Работы по монтажу/установке добывающей (сырье/полезные ископаемые/нефтегаз) техники и оборудования</t>
  </si>
  <si>
    <t>711219.900.010005</t>
  </si>
  <si>
    <t>Комплексные работы в инженерии нефтегазовой отрасли</t>
  </si>
  <si>
    <t>2 У</t>
  </si>
  <si>
    <t>3 У</t>
  </si>
  <si>
    <t>091012.990.000005</t>
  </si>
  <si>
    <t>Услуги супервайзерские в области испытания скважин</t>
  </si>
  <si>
    <t>Отдел по бурению и внутрискважинным работам</t>
  </si>
  <si>
    <t>С</t>
  </si>
  <si>
    <t>331212.500.000000</t>
  </si>
  <si>
    <t>Работы по ремонту/модернизации кранов/клапанов и аналогичной запорно-регулировочной арматуры</t>
  </si>
  <si>
    <t>Работа по ремонту и испытания  шиберной задвижки,   предохранительного клапана (СППК) фонтанной арматуры на давление 350-700 атм</t>
  </si>
  <si>
    <t>329999.000.000004</t>
  </si>
  <si>
    <t>Работы по изготовлению специализированных установок/систем/технологического оборудования</t>
  </si>
  <si>
    <t>Изготовление нестандартного оборудования</t>
  </si>
  <si>
    <t>А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</si>
  <si>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</si>
  <si>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</si>
  <si>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712019.000.000009</t>
  </si>
  <si>
    <t>Услуги по диагностированию/экспертизе/анализу/испытаниям/тестированию/осмотру</t>
  </si>
  <si>
    <t xml:space="preserve">331229.900.000016 </t>
  </si>
  <si>
    <t>Услуги по техническому обслуживанию добывающего оборудования</t>
  </si>
  <si>
    <t>Обслуживание нефтепромыслового оборудования</t>
  </si>
  <si>
    <t>4 У</t>
  </si>
  <si>
    <t>331212.600.000000</t>
  </si>
  <si>
    <t>Услуги по техническому обслуживанию кранов/клапанов и аналогичной запорно-регулировочной арматуры</t>
  </si>
  <si>
    <t xml:space="preserve">Обслуживание станций управления фонтанной арматурой и клапанами-отсекателями </t>
  </si>
  <si>
    <t>5 У</t>
  </si>
  <si>
    <t xml:space="preserve"> 712019.000.000010</t>
  </si>
  <si>
    <t>Услуги по проведению лабораторных/лабораторно-инструментальных исследований/анализов</t>
  </si>
  <si>
    <t>Услуги лабораторных исследования металлов труб</t>
  </si>
  <si>
    <t>Отдел механики и энергетики</t>
  </si>
  <si>
    <t>091012.900.000015</t>
  </si>
  <si>
    <t>Работы по перфорации скважины</t>
  </si>
  <si>
    <t>2 квартал 2026</t>
  </si>
  <si>
    <t>Прострелочно-взрывные работы ВУ-Х</t>
  </si>
  <si>
    <t>1 квартал 2026</t>
  </si>
  <si>
    <t>Актуализация ГГДМ месторождения Восточный Урихтау</t>
  </si>
  <si>
    <t>В</t>
  </si>
  <si>
    <t>712019.000.000011</t>
  </si>
  <si>
    <t>Услуги геофизических исследований</t>
  </si>
  <si>
    <t>Промыслово-геофизические исследования скважин ВУ</t>
  </si>
  <si>
    <t>Промыслово-гидродинамические исследования скважин ВУ</t>
  </si>
  <si>
    <t>712019.000.000010</t>
  </si>
  <si>
    <t>Отбор глубинных проб нефти, газа и воды и лабораторные геохимические исследования  ВУ</t>
  </si>
  <si>
    <t>749020.000.000110</t>
  </si>
  <si>
    <t>Услуги по проведению геодинамического мониторинга</t>
  </si>
  <si>
    <t>721950.200.000000</t>
  </si>
  <si>
    <t>Работы научно-исследовательские в нефтегазовой отрасли</t>
  </si>
  <si>
    <t>Исследования совместимости закачиваемой и пластовой воды</t>
  </si>
  <si>
    <t>Авторский надзор за реализацией проекта разработки месторождения Восточный Урихтау</t>
  </si>
  <si>
    <t>3 квартал 2026</t>
  </si>
  <si>
    <t>7 У</t>
  </si>
  <si>
    <t>821913.000.000003</t>
  </si>
  <si>
    <t>Услуги по оформлению</t>
  </si>
  <si>
    <t>Оформление разрешения на спец.водопользование ВУ</t>
  </si>
  <si>
    <t>Служба геологии и разработки</t>
  </si>
  <si>
    <t>024010.299.000003</t>
  </si>
  <si>
    <t xml:space="preserve">Работы по озеленению и сопутствующие к ним </t>
  </si>
  <si>
    <t>Озеленение территории СЗЗ</t>
  </si>
  <si>
    <t>Отдел охраны труда и окружающей среды</t>
  </si>
  <si>
    <t>205959.200.000000</t>
  </si>
  <si>
    <t>Характеристика:Ингибитор коррозии для нефти</t>
  </si>
  <si>
    <t>тонна</t>
  </si>
  <si>
    <t>Характеристика:Ингибитор коррозии для газа</t>
  </si>
  <si>
    <t>205952.100.000303</t>
  </si>
  <si>
    <t>Характеристика:Реагент растворитель  асфальтосмолистого и парафинового отложения</t>
  </si>
  <si>
    <t>201463.900.000005</t>
  </si>
  <si>
    <t>Характеристика:Триэтиленгликоль</t>
  </si>
  <si>
    <t>нет</t>
  </si>
  <si>
    <t>201463.300.000000</t>
  </si>
  <si>
    <t>Характеристика:Диэтиленгликоль</t>
  </si>
  <si>
    <t>139229.990.000055</t>
  </si>
  <si>
    <t xml:space="preserve">Стропы текстильные петлевые СТП 5 тн. </t>
  </si>
  <si>
    <t>257310.300.000005</t>
  </si>
  <si>
    <t xml:space="preserve"> Грабли с ручкой</t>
  </si>
  <si>
    <t xml:space="preserve">Канатные чалки стропы четырехветвовые пауки 4м. </t>
  </si>
  <si>
    <t>275127.000.000000</t>
  </si>
  <si>
    <t xml:space="preserve"> Микроволновая печь (микроволновка) или СВЧ-печь</t>
  </si>
  <si>
    <t>241034.000.000090</t>
  </si>
  <si>
    <t xml:space="preserve">Сталь тонколистая оцинкованная, толщиной - 0,8 мм </t>
  </si>
  <si>
    <t>274021.000.000004</t>
  </si>
  <si>
    <t xml:space="preserve"> Фонарь взрывозащищенный ручной </t>
  </si>
  <si>
    <t>310911.000.000027</t>
  </si>
  <si>
    <t xml:space="preserve"> Шкаф металлический </t>
  </si>
  <si>
    <t>203011.900.000000</t>
  </si>
  <si>
    <t>  Краска эмаль ПФ-115 для металла (красный, черный, белый, серый, синий) – 1 ведро (25л) на каждый цвет. По 1 литр</t>
  </si>
  <si>
    <t xml:space="preserve">  Растворитель </t>
  </si>
  <si>
    <t>275125.900.000005</t>
  </si>
  <si>
    <t xml:space="preserve">Аристон на 100 л </t>
  </si>
  <si>
    <t>212024.900.000002</t>
  </si>
  <si>
    <t>Валики малярные с ручкой</t>
  </si>
  <si>
    <t>259912.400.000019</t>
  </si>
  <si>
    <t>Ведро, металлические</t>
  </si>
  <si>
    <t>203011.900.000001</t>
  </si>
  <si>
    <t>Водоимульсионка</t>
  </si>
  <si>
    <t xml:space="preserve">Воронка для жидкости из нержавеющей стали </t>
  </si>
  <si>
    <t>Газонокосилка</t>
  </si>
  <si>
    <t>235210.330.000030</t>
  </si>
  <si>
    <t>Известка</t>
  </si>
  <si>
    <t>205210.900.000019</t>
  </si>
  <si>
    <t>кафельный клей</t>
  </si>
  <si>
    <t>231412.900.000054</t>
  </si>
  <si>
    <t xml:space="preserve">Кисточки для покраски. Ширина 40 мм </t>
  </si>
  <si>
    <t xml:space="preserve">Кисточки для покраски. Ширина 60 мм </t>
  </si>
  <si>
    <t xml:space="preserve">Кисточки для покраски. Ширина 80 мм </t>
  </si>
  <si>
    <t>244225.200.000000</t>
  </si>
  <si>
    <t xml:space="preserve">Клейкая лента металлизированная  (для укрепления греющего кабеля). </t>
  </si>
  <si>
    <t>139312.000.000006</t>
  </si>
  <si>
    <t xml:space="preserve">Коврик в комнаты общежития </t>
  </si>
  <si>
    <t>282512.300.000022</t>
  </si>
  <si>
    <t>Кондиционер настенный на 60 м2</t>
  </si>
  <si>
    <t>259111.000.000009</t>
  </si>
  <si>
    <t>Контейнер для ртутьных ламп</t>
  </si>
  <si>
    <t>275220.000.000000</t>
  </si>
  <si>
    <t xml:space="preserve">Конфорка эл. КЭТ-0,09 (Тэновая) Чув. (300х300) для ЭП-4ЖШ </t>
  </si>
  <si>
    <t>259929.190.000028</t>
  </si>
  <si>
    <t>Лестница (стремянка)</t>
  </si>
  <si>
    <t>257310.100.000007</t>
  </si>
  <si>
    <t xml:space="preserve">Лопата снеговая </t>
  </si>
  <si>
    <t>257310.100.000002</t>
  </si>
  <si>
    <t>Лопата совковая</t>
  </si>
  <si>
    <t>231412.100.000016</t>
  </si>
  <si>
    <t xml:space="preserve">Маты минерала ватные прошивные МЗ марки 100, толщиной 60 мм. </t>
  </si>
  <si>
    <t>руллон</t>
  </si>
  <si>
    <t>139221.900.000001</t>
  </si>
  <si>
    <t>мешок 1 м3</t>
  </si>
  <si>
    <t>мешок 50 кг</t>
  </si>
  <si>
    <t>282922.230.000007</t>
  </si>
  <si>
    <t>Миникомпрессор с краскопультом</t>
  </si>
  <si>
    <t>Муфта 20мм (пластик)</t>
  </si>
  <si>
    <t>257330.300.000027</t>
  </si>
  <si>
    <t>Набор ключей искробезопасный</t>
  </si>
  <si>
    <t>комплект</t>
  </si>
  <si>
    <t>139212.530.000001</t>
  </si>
  <si>
    <t>Наматрасник хлопковый или шерстяной наполнитель, на резинках. Размер 90х200 см</t>
  </si>
  <si>
    <t>231412.900.000056</t>
  </si>
  <si>
    <t>Отвод 90С 20мм (пластик)</t>
  </si>
  <si>
    <t>231412.900.010003</t>
  </si>
  <si>
    <t>пластиковые трубы  20 мм</t>
  </si>
  <si>
    <t>222929.900.000296</t>
  </si>
  <si>
    <t>Пломбы пластиковые длина не менее 40 см</t>
  </si>
  <si>
    <t>139229.990.000003</t>
  </si>
  <si>
    <t xml:space="preserve">Полотно обтирочное </t>
  </si>
  <si>
    <t>139212.500.010000</t>
  </si>
  <si>
    <t xml:space="preserve">Постельный комплект (простыня, наволочка, пододеяльник) </t>
  </si>
  <si>
    <t>201710.900.000001</t>
  </si>
  <si>
    <t>Праймер</t>
  </si>
  <si>
    <t>236410.100.000048</t>
  </si>
  <si>
    <t>Ротбанд</t>
  </si>
  <si>
    <t>221930.590.000007</t>
  </si>
  <si>
    <t>Рукав резиновый напорный с нитяным усилением (16 атм) Ду 15</t>
  </si>
  <si>
    <t>Рукав резиновый напорный с нитяным усилением (16 атм) Ду 20</t>
  </si>
  <si>
    <t>Рукав резиновый напорный с нитяным усилением (16 атм) Ду 25</t>
  </si>
  <si>
    <t>Рукав резиновый напорный с нитяным усилением (16 атм) Ду 32</t>
  </si>
  <si>
    <t>265133.300.000000</t>
  </si>
  <si>
    <t>рулетка с лотом</t>
  </si>
  <si>
    <t>274025.700.000000</t>
  </si>
  <si>
    <t xml:space="preserve">Садово-парковый светильник </t>
  </si>
  <si>
    <t>259411.900.000028</t>
  </si>
  <si>
    <t xml:space="preserve">Саморезы для крепления разного диаметра РН2, 4,2х16мм </t>
  </si>
  <si>
    <t>281412.330.000004</t>
  </si>
  <si>
    <t xml:space="preserve">Смеситель для санузлов для всех административных зданий. </t>
  </si>
  <si>
    <t>Стропы текстильные петлевые СТП 2 тн</t>
  </si>
  <si>
    <t xml:space="preserve">Стропы текстильные петлевые СТП 3 тн. </t>
  </si>
  <si>
    <t>309910.000.000028</t>
  </si>
  <si>
    <t xml:space="preserve">Тачка 2х колесная </t>
  </si>
  <si>
    <t>222130.100.000048</t>
  </si>
  <si>
    <t xml:space="preserve">Техническая пленка </t>
  </si>
  <si>
    <t>283040.370.000000</t>
  </si>
  <si>
    <t xml:space="preserve">Триммер электрический 1700Вт, 8000 об/мин. 220В. </t>
  </si>
  <si>
    <t>222129.700.000006</t>
  </si>
  <si>
    <t>Тройник 20 мм</t>
  </si>
  <si>
    <t>221973.100.000032</t>
  </si>
  <si>
    <t>Утеплитель с изоляцией для кранов и приборов в зимний период</t>
  </si>
  <si>
    <t>221930.500.000001</t>
  </si>
  <si>
    <t xml:space="preserve">Шланг для полива толщина стенок шланга не должна быть меньше 3 мм. Армированные многослойные шланги; </t>
  </si>
  <si>
    <t>265151.700.000084</t>
  </si>
  <si>
    <t>Преобразователь температуры PT100</t>
  </si>
  <si>
    <t>265153.100.000016</t>
  </si>
  <si>
    <t>Стационарный, одноканальный</t>
  </si>
  <si>
    <t>265153.100.000019</t>
  </si>
  <si>
    <t xml:space="preserve">265112.390.000012	</t>
  </si>
  <si>
    <t>микроимпульсный</t>
  </si>
  <si>
    <t xml:space="preserve">282512.500.000036	</t>
  </si>
  <si>
    <t>Отказобезопасный</t>
  </si>
  <si>
    <t xml:space="preserve">281413.900.000017	</t>
  </si>
  <si>
    <t>двухвентильный манифольд</t>
  </si>
  <si>
    <t>Производственно-технический отдел</t>
  </si>
  <si>
    <t>331112.000.000002</t>
  </si>
  <si>
    <t>Работы по зачистке резервуара</t>
  </si>
  <si>
    <t>Очистка РВС</t>
  </si>
  <si>
    <t>711219.900.010004</t>
  </si>
  <si>
    <t>Работы по проектированию</t>
  </si>
  <si>
    <t>Разработка технологических регламентов</t>
  </si>
  <si>
    <t>Разработка нормативов потерь нефти и газа при сборе, транспортировке и подготовке</t>
  </si>
  <si>
    <t>Разработка и корректировка программы развития переработки сырого газа месторождений ТОО «Урихтау Оперейтинг»</t>
  </si>
  <si>
    <t>Корректировка программы развития переработки сырого газа месторождений ТОО «Урихтау Оперейтинг»</t>
  </si>
  <si>
    <t>Сопровождение ОПИ новых технологии</t>
  </si>
  <si>
    <t>331212.320.000001</t>
  </si>
  <si>
    <t>Услуги по техническому обслуживанию и газового компрессора.</t>
  </si>
  <si>
    <t>331229.900.000017</t>
  </si>
  <si>
    <t>Обслуживание газового хозяйства производственных объектов (ДНС, газопровод, УОГ и т.д.) и Техническое обслуживание газовых горелок печей подогревателей нефти и установки осушки газа</t>
  </si>
  <si>
    <t>331910.800.000003</t>
  </si>
  <si>
    <t>Услуги по техническому обслуживанию подводящего газопровода высокого давления c крановым узлом КШ-1, КШ-2 и АГРС м/р Урихтау</t>
  </si>
  <si>
    <t>331229.900.000009</t>
  </si>
  <si>
    <t xml:space="preserve">Услуги по техническому обслуживанию автоматизированных систем управления/контроля/мониторинга/учета/диспетчеризации и аналогичного оборудования	</t>
  </si>
  <si>
    <t>Обслуживание АСУТП</t>
  </si>
  <si>
    <t>712019.000.000005</t>
  </si>
  <si>
    <t xml:space="preserve">Услуги по поверке средств измерений	</t>
  </si>
  <si>
    <t>Поверка средств измерений</t>
  </si>
  <si>
    <t>331311.100.000008</t>
  </si>
  <si>
    <t xml:space="preserve">Услуги по техническому обслуживанию контрольно-измерительных приборов и автоматики и аналогичных измерительных средств и оборудования	</t>
  </si>
  <si>
    <t>Обслуживание хроматографов и анализаторов</t>
  </si>
  <si>
    <t>773919.900.000035</t>
  </si>
  <si>
    <t>Услуги по аренде специальной техники с водителем</t>
  </si>
  <si>
    <t>Отдел по управлению газовым хозяйством</t>
  </si>
  <si>
    <t>141211.290.000016</t>
  </si>
  <si>
    <t>Костюм мужской, для защиты от общих производственных загрязнений и механических воздействий, из арамидной (модакриловой) ткани: костюм - куртка и брюки, бейсболка, хлопчатобумажный, с логотипом Товарищества. Для защиты от производственных  загрязнении. Для ИТР.</t>
  </si>
  <si>
    <t>Комплект</t>
  </si>
  <si>
    <t>141211.290.000022</t>
  </si>
  <si>
    <t>Костюм мужской, для защиты от пониженных температур, из арамидной (модакриловой) ткани: костюм - куртка и полукомбинезон, утепленный. Для защиты от производственных загрязнений нефтепродуктами, с логотипом Товарищества. Капюшон: утепленный, отстегивается, регулируется по лицевому вырезу, с козырьком.</t>
  </si>
  <si>
    <t>329911.300.010003</t>
  </si>
  <si>
    <t xml:space="preserve">Перчатки для защиты рук, кожанные, с крагами, зимние, утепленные меховой подкладкой. </t>
  </si>
  <si>
    <t>Пара</t>
  </si>
  <si>
    <t>221960.500.010001</t>
  </si>
  <si>
    <t>Перчатки для защиты рук, нитриловые, маслобензостойкие без тканевой основы. Перчатки ПВХ МБС (маслобензостойкие), утепленные, запястье - на твердой краге.</t>
  </si>
  <si>
    <t>Перчатки нитриловые с частичным двойным обливом, широкий манжет-крага из 100% ХБ.  Конструкция краги позволяет быстро сбросить перчатки при попадании на поверхность опасных химикатов. Основа перчаток сделана из 100% ХБ, которая создает для рук дополнительный комфорт. Перчатки имеют повышенную прочность, устойчивы к механическим повреждениям (проколы, порезы), защищают от агрессивных сред: МБС, КЩС. Частичное покрытие нитрилом на тыльной стороне ладони улучшает воздухообмен.</t>
  </si>
  <si>
    <t>105 Т</t>
  </si>
  <si>
    <t>141913.100.010006</t>
  </si>
  <si>
    <t>Перчатки для защиты рук, трикотажные с точечным покрытием поливинилхлорида. Перчатки трикотажные с поливинилхлоридным покрытием. Материал: 100% хлопок трикотажные, с ПВХ напылением, с запястьем плотной вязки, 10 класс вязки, прочные, Премиум класс. Комфортность использования: не стесняют движений пальцев, обеспечивают свободный воздухообмен и не допускают потения рук. Устойчивое сцепление пальцев рук с деталями и предметами. Используются при выполнение механических работ в различных отраслях промышленности.</t>
  </si>
  <si>
    <t>141932.350.000010</t>
  </si>
  <si>
    <t>Комбинезон универсальный для защиты от химических веществ одноразовый</t>
  </si>
  <si>
    <t>141230.110.000013</t>
  </si>
  <si>
    <t>Подшлемник (шапка) на подкладке из искуственного меха. Затяжник в затылочной области, регулирующий объем шапки, крепления для каски, лицевое крепление (застежки под подбородок).</t>
  </si>
  <si>
    <t>107 Т</t>
  </si>
  <si>
    <t>141922.190.000022</t>
  </si>
  <si>
    <t>Дождевик-костюм влагозащитный. Плащ непромокаемый прямого силуэта с центральной бортовой застёжкой на кнопках, с капюшоном.</t>
  </si>
  <si>
    <t>141931.700.000000</t>
  </si>
  <si>
    <t>Перчатки повседневные, кожаные, летние. Наивысшие показатели по стойкости к истиранию и механической прочности.</t>
  </si>
  <si>
    <t>143910.710.000007</t>
  </si>
  <si>
    <t>Свитер мужской, из ткани (Флис). Свитер мужской, из флисовой ткани, застежка-молния с  элементами швейной фурнитуры с крупными пластиковыми зубцами. Для защиты от пониженных температур. С подлокотником и манжетой на рукавах, 2 боковых кармана, 1 нагрудной карман на застежках, воротник стойка. Капюшон отстегивающаяся, застежка молния.</t>
  </si>
  <si>
    <t>152032.920.000060</t>
  </si>
  <si>
    <t>Сапоги защитные летние с МП. Верх, низ: переда, ЗНР, голенища, ушки - натуральная водостойкая кожа, с защитным композитным подноском ударной прочностью 200Дж, голенище с подкладкой из нетканного материала, основная стелька - стелечный штробельный материал, вкладная стелька - вспененый стелечный материал, удобная колодка анатомической формы. Подошва: высокое сопротивление к скольжению, температурный диапазон использования -35°С +300°С, маслобензостойкость, кислотостойкость.</t>
  </si>
  <si>
    <t>152032.920.000061</t>
  </si>
  <si>
    <t>Сапоги зимние. Верх обуви: натуральная кожа. Утеплитель: натуральный мех. Подносок: сталь (200 Дж). Тип подошвы: двухслойная Подошва: полиуретан/термополиуретан (от -35 °C до +120 °C) с антипрокольной стелькой. Метод крепления: литьевой. Цвет: черный. Особенности модели: Регулируемое по ширине голенище. Укрепленный задник.</t>
  </si>
  <si>
    <t>141230.210.000000</t>
  </si>
  <si>
    <t>Халат рабочий, ткань:  100% хлопок, КЩЗ.</t>
  </si>
  <si>
    <t>114 Т</t>
  </si>
  <si>
    <t>222130.200.000001</t>
  </si>
  <si>
    <t xml:space="preserve">Лента сигнальная. Лента сигнальная оградительная красно - белая, полипропиленовая, ширина 30-500 мм. Лента сигнальная оградительная используется для ограждения мест работ. Применяется для ограждения определенной территории с целью обазначения опасной зоны.
Лента сигнальная оградительная, полипропиленовая, длина рулона – не менее 250 м, ширина – 76 мм, прочность при разрыве - 17 Мпа, толщина ленты оградительной – не менее 50 мкм (Лента сигнальная оградительная красно – белая). </t>
  </si>
  <si>
    <t>329911.900.000021</t>
  </si>
  <si>
    <t>Самоспасатель (дыхательный аппарат) МИНИСКЕЙП MSA AUER
Эвакуационный мини-фильтр с загубником и носовым зажимом.
Время действия не менее 5 мин (зависит от условий применения).
Защищает от большого числа вредных веществ, соответствует классу фильтров АВЕК2-5 (DIN 58647-7).</t>
  </si>
  <si>
    <t>325042.500.000000</t>
  </si>
  <si>
    <t>Очки солнцезащитные.
Очки защитные с прямой вентиляцией, с ремешком. Поликарбонатные ударопрочные линзы темные.
Очки защитные затемненные c защитой УФ излучения</t>
  </si>
  <si>
    <t>325042.900.000008</t>
  </si>
  <si>
    <t>Очки защитные.
Очки защитные с прямой вентиляцией, с ремешком. Поликарбонатные ударопрочные линзы желтые.</t>
  </si>
  <si>
    <t>329911.500.000002</t>
  </si>
  <si>
    <t>Каска из пластмассы</t>
  </si>
  <si>
    <t>Каска из пластмассы.
Каска защитная с широкими полями, легкая, каска надежно располагается на голове, с ремешком для предупреждения слета каски, и форма позволяет работать в ограниченных по пространству местах. Вентиляционные отверстия обеспечивают максимальное удобство при использовании. Слоты для крепления наушников и/или лицевого щитка. Плавная регулировка  по размеру головы позволяют точно подстроить размер оголовья. Цвет: белый. Температурный диапазон применения от -50°C до +50°C.
Каска с козырьком отвечающая требованиям  ГОСТ 12.4.128-83, ГОСТ Р 12.4.207-99</t>
  </si>
  <si>
    <t>329911.900.000004</t>
  </si>
  <si>
    <t>Вкладыш (беруши) одноразовые. Беруши из мягкого гипоалергенного вспененного полиуретана (со шнурком). Акустическая эффективность: 37 дБ.</t>
  </si>
  <si>
    <t>126 Т</t>
  </si>
  <si>
    <t>141913.100.010002</t>
  </si>
  <si>
    <t>Перчатки резиненные, хим.кислотнощелочностойкие</t>
  </si>
  <si>
    <t>329911.900.000014</t>
  </si>
  <si>
    <t>Противогаз промышленный, СИЗОД фильтрующие  (ППФ-5М) с панорамной маской (ППМ-88) и фильтрующей коробкой А2В2Е2Р3 RD
Противогаз ППФ-5М с маской ППМ-88 , сумка для противогаза.
ГОСТ 12.4.166-85</t>
  </si>
  <si>
    <t>152011.200.000011</t>
  </si>
  <si>
    <t>Сапоги резиновые, подошва МБС, с жестким металлическим подноском</t>
  </si>
  <si>
    <t>329911.900.000031</t>
  </si>
  <si>
    <t>Полумаска для защиты органов дыхания. Респиратор FFP-3</t>
  </si>
  <si>
    <t>141211.290.000001</t>
  </si>
  <si>
    <t>Костюм: куртка и брюки. Куртка с капюшоном. Изделие выполнено из синтетического водоупорного материала: 100% полиэфир с внутренним ПВХ покрытием. Все швы изделия проклеены изнутри и герметичны. Ткань экологична и соответствует требованиям санитарно-химической безопасности СИЗ.</t>
  </si>
  <si>
    <t>139229.990.000047</t>
  </si>
  <si>
    <t>Пояс предохранительный, страховочный, лямочный с амортизатором. 
Страховочные лямочные пояса. Средства защиты от падения с высоты.
Со стропом из полиамидного каната, пояс предохранительный лямочный с наплечными и набедренными лямками предназначен для обеспечения безопасности работ на высоте как удерживающая и страховочная привязь, а также для работы в колодцах, резервуарах и других замкнутых пространствах, когда может возникнуть необходимость срочной эвакуации работающего на поверхность. Применяется для различных видов работ на опорах ЛЭП, связи, электрических, тепловых и атомных станциях, нефтяных вышках и других энергетических высотных сооружениях.</t>
  </si>
  <si>
    <t>141230.190.000000</t>
  </si>
  <si>
    <t>Жилет мужской, сигнальный, из ткани</t>
  </si>
  <si>
    <t>141942.700.000001</t>
  </si>
  <si>
    <t>Бейсболка из ткани</t>
  </si>
  <si>
    <t>141922.190.000027</t>
  </si>
  <si>
    <t>Футболка мужская, из ткани</t>
  </si>
  <si>
    <t>221973.900.000019</t>
  </si>
  <si>
    <t>Противоскользящие накладки для обуви</t>
  </si>
  <si>
    <t>329911.900.000016</t>
  </si>
  <si>
    <t>Противогаз шланговый</t>
  </si>
  <si>
    <t>Очки защитные</t>
  </si>
  <si>
    <t>Защитные очки для ношения поверх корригирующих (Очки открытые защитные поверх корригирующих)</t>
  </si>
  <si>
    <t>151212.900.000030</t>
  </si>
  <si>
    <t>Сумка для транспортировки СИЗ 
Сумка дорожная из текстильных материалов</t>
  </si>
  <si>
    <t>282922.100.000001</t>
  </si>
  <si>
    <t>Огнетушитель порошковый ОП-100 (АВС (Е))</t>
  </si>
  <si>
    <t>Огнетушитель порошковый ОП-5 (АВС (Е))</t>
  </si>
  <si>
    <t>Огнетушитель порошковый ОП-50 (з)</t>
  </si>
  <si>
    <t>Огнетушитель порошковый ОП-10 (з)-ABCE</t>
  </si>
  <si>
    <t>282922.100.000000</t>
  </si>
  <si>
    <t>Огнетушитель углекислотный ОУ-5</t>
  </si>
  <si>
    <t>212013.990.000618</t>
  </si>
  <si>
    <t>Спрей антисептический 250-500мл</t>
  </si>
  <si>
    <t>265112.300.000001</t>
  </si>
  <si>
    <t>Сменный конус на обвязке с вертлюгом и карабином.
Изготовлен из нейлоновой ткани с полиуретановым покрытием, стойкой к истиранию и ультрафиолету. На ветру конус  должен наполнятся и указывать направление ветра.
Длина конуса 94 см, входной диаметр 30 см, выходной диаметр 18 см.Цвет оранжевый либо красный.
Число тросиков: 4. Длина каждого тросика по 30 см.
Крепится к поворотному рычагу за карабин.
Вертлюг и карабин должны быть изготовлены из оцинкованной стали.</t>
  </si>
  <si>
    <t>329959.100.000003</t>
  </si>
  <si>
    <t>Аппарат дыхательный пожарный.
Воздушно Дыхательный аппарат со сжатым воздухом. Дыхательный аппарат со сжатым воздухом, предназначенный для профессиональных пожарных, эвакуации людей, работ в опасных загазованных зонах.
Высокоэффективный дыхательный аппарат, обеспечивает комфорт и универсальность, которые так необходимы службам быстрого реагирования. Легкий, но прочный и удобно надеваемый, современный дыхательный аппарат обеспечивает надежную защиту органов дыхания.
Дыхательный аппарат со сжатым воздухом в комплекте (c манометром, композитный баллон 6,8 литров / 300 бар, алюминиевый лайнер, вес 3,8 кг, легочный автомат, короткий шланг, штекерный соединитель, полнолицевая маска - это один из самых легких дыхательных аппаратов со сжатым воздухом для спасателей и пожарных. Комфорт и надежная работа пневматики этого аппарата прекрасно подходит для применения в тех условиях, где простота и удобство эксплуатации имеют решающее значение. Легкий, очень прочный и удобный обеспечивает надежную защиту.</t>
  </si>
  <si>
    <t>212024.600.000005</t>
  </si>
  <si>
    <t>Аптечка медицинская промышленная.
Аптечка производственная (промышленная) (для оснащения промышленных предприятий, до 50 человек) 
Состав аптечки в соответствии (не менее) с приказом Министра здравоохранения и социального развития Республики Казахстан от 8 октября 2020 года № ҚР ДСМ-118/2020 и ТУ 9398-037-10973749-2015 (размеры футляров по согласованию с Заказчиком)</t>
  </si>
  <si>
    <t>265153.100.000015</t>
  </si>
  <si>
    <t>Газоанализатор четырехканальный (O2, CO, H2S, LEL)</t>
  </si>
  <si>
    <t xml:space="preserve">265153.100.000016	</t>
  </si>
  <si>
    <t>Газоанализатор одноканальный (H2S)</t>
  </si>
  <si>
    <t>329959.900.000053</t>
  </si>
  <si>
    <t>Характеристика:(Приобретение материалов согласно Регламента применения карты «Қорғау» в ТОО «Урихтау Оперейтинг» (сертификаты «Үздік «Қорғау» картасы, ценные и имиджевые подарки))</t>
  </si>
  <si>
    <t>Набор</t>
  </si>
  <si>
    <t>127 Т</t>
  </si>
  <si>
    <t>259929.490.000104</t>
  </si>
  <si>
    <t>ПЩ-Е
Щит противопожарный, не разборный
Товарищество с ограниченной ответственностью "Qut-Bereke Qurylys" 87028884040
Товарищество с ограниченной ответственностью "КОСТАНАЙЭНЕРГО"</t>
  </si>
  <si>
    <t>128 Т</t>
  </si>
  <si>
    <t>ПЩ-В
Щит противопожарный, не разборный</t>
  </si>
  <si>
    <t>ПЩ-А
Щит противопожарный, не разборный</t>
  </si>
  <si>
    <t>263060.000.000046</t>
  </si>
  <si>
    <t>Колонка пожарная</t>
  </si>
  <si>
    <t>139919.900.000002</t>
  </si>
  <si>
    <t>Веревка техническая, из капронового волокна</t>
  </si>
  <si>
    <t>Веревка спасательная статическая</t>
  </si>
  <si>
    <t>бухта</t>
  </si>
  <si>
    <t>222212.900.000003</t>
  </si>
  <si>
    <t xml:space="preserve">	Мешок для хранения, транспортировки сыпучих грузов, полипропиленовый</t>
  </si>
  <si>
    <t>181219.900.000000</t>
  </si>
  <si>
    <t>Работы по изготовлению полиграфической/печатанию полиграфической продукции</t>
  </si>
  <si>
    <t>Журнал для регистрации инструктажей и иные журналы</t>
  </si>
  <si>
    <t>829919.000.000000</t>
  </si>
  <si>
    <t>Работы по изготовлению стендов/табличек/надписей</t>
  </si>
  <si>
    <t>Работы по изготовлению предупредительных знаков</t>
  </si>
  <si>
    <t>Работы по изготовлению стендов</t>
  </si>
  <si>
    <t>749015.000.000001</t>
  </si>
  <si>
    <t>Услуги по проведению экспертизы промышленной безопасности</t>
  </si>
  <si>
    <t>Услуги декларирования промышленной безопасности опасного производственного объекта</t>
  </si>
  <si>
    <t>749020.000.000071</t>
  </si>
  <si>
    <t>Услуги по проведению аудита/сертификации систем менеджмента</t>
  </si>
  <si>
    <t>Услуги внедрения систем менеджмента по требованиям международных стандартов ISO 14001:2015, ISO 45001:2018.</t>
  </si>
  <si>
    <t>8 Т</t>
  </si>
  <si>
    <t>9 Т</t>
  </si>
  <si>
    <t>10 Т</t>
  </si>
  <si>
    <t>11 Т</t>
  </si>
  <si>
    <t>12 Т</t>
  </si>
  <si>
    <t>14 Т</t>
  </si>
  <si>
    <t>16 Т</t>
  </si>
  <si>
    <t>17 Т</t>
  </si>
  <si>
    <t>20 Т</t>
  </si>
  <si>
    <t>21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</si>
  <si>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</si>
  <si>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</si>
  <si>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</si>
  <si>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</si>
  <si>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</si>
  <si>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</si>
  <si>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</si>
  <si>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</si>
  <si>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34 Т</t>
  </si>
  <si>
    <t>35 Т</t>
  </si>
  <si>
    <t>36 Т</t>
  </si>
  <si>
    <t>37 Т</t>
  </si>
  <si>
    <t>38 Т</t>
  </si>
  <si>
    <t>43 Т</t>
  </si>
  <si>
    <t>44 Т</t>
  </si>
  <si>
    <t>45 Т</t>
  </si>
  <si>
    <t>46 Т</t>
  </si>
  <si>
    <t>47 Т</t>
  </si>
  <si>
    <t>48 Т</t>
  </si>
  <si>
    <t>49 Т</t>
  </si>
  <si>
    <t>50 Т</t>
  </si>
  <si>
    <t>51 Т</t>
  </si>
  <si>
    <t>52 Т</t>
  </si>
  <si>
    <t>53 Т</t>
  </si>
  <si>
    <t>58 Т</t>
  </si>
  <si>
    <t>59 Т</t>
  </si>
  <si>
    <t>60 Т</t>
  </si>
  <si>
    <t>61 Т</t>
  </si>
  <si>
    <t>62 Т</t>
  </si>
  <si>
    <t>64 Т</t>
  </si>
  <si>
    <t>65 Т</t>
  </si>
  <si>
    <t>66 Т</t>
  </si>
  <si>
    <t>67 Т</t>
  </si>
  <si>
    <t>71 Т</t>
  </si>
  <si>
    <t>76 Т</t>
  </si>
  <si>
    <t>77 Т</t>
  </si>
  <si>
    <t>78 Т</t>
  </si>
  <si>
    <t>79 Т</t>
  </si>
  <si>
    <t>80 Т</t>
  </si>
  <si>
    <t>81 Т</t>
  </si>
  <si>
    <t>84 Т</t>
  </si>
  <si>
    <t>86 Т</t>
  </si>
  <si>
    <t>93 Т</t>
  </si>
  <si>
    <t>97 Т</t>
  </si>
  <si>
    <t>117 Т</t>
  </si>
  <si>
    <t>125 Т</t>
  </si>
  <si>
    <t>9 Р</t>
  </si>
  <si>
    <t>10 Р</t>
  </si>
  <si>
    <t>11 Р</t>
  </si>
  <si>
    <t>12 Р</t>
  </si>
  <si>
    <t>15 Р</t>
  </si>
  <si>
    <t>18 Р</t>
  </si>
  <si>
    <t>8 У</t>
  </si>
  <si>
    <t>9 У</t>
  </si>
  <si>
    <t>14 У</t>
  </si>
  <si>
    <t>15 У</t>
  </si>
  <si>
    <t>18 У</t>
  </si>
  <si>
    <t>20 У</t>
  </si>
  <si>
    <t>22 У</t>
  </si>
  <si>
    <t>24 У</t>
  </si>
  <si>
    <t>25 У</t>
  </si>
  <si>
    <t>26 У</t>
  </si>
  <si>
    <t>27 У</t>
  </si>
  <si>
    <t>28 У</t>
  </si>
  <si>
    <t>ОИ ст.9.1. п.9.1.1. пп.1</t>
  </si>
  <si>
    <t>Пакер гидравлический</t>
  </si>
  <si>
    <t>Клапан отсечной, стальной, размер 125-150 мм</t>
  </si>
  <si>
    <t>Патрубок для насосно-компрессорных труб с муфтой</t>
  </si>
  <si>
    <t>Клапан циркуляционный, размер 50-450 мм</t>
  </si>
  <si>
    <t>Ингибитор коррозии</t>
  </si>
  <si>
    <t>Реагент асфальтосмолистого и парафинового отложения</t>
  </si>
  <si>
    <t>Триэтиленгликоль жидкость</t>
  </si>
  <si>
    <t>2,2'-оксидиэтанол жидкость</t>
  </si>
  <si>
    <t xml:space="preserve">Строп ленточный, текстильный, одноплечевой с амортизатором </t>
  </si>
  <si>
    <t xml:space="preserve"> Грабли садово-огородные, 12-зубовые с круглым сечением зуба, металлические</t>
  </si>
  <si>
    <t>Печь микроволновая бытовая, с грилем</t>
  </si>
  <si>
    <t>Лист стальной марка Ст.14Х17Н2, толщина 0,40-12 мм, горячекатаный</t>
  </si>
  <si>
    <t xml:space="preserve"> Фонарь взрывозащищенный </t>
  </si>
  <si>
    <t xml:space="preserve"> Шкаф металлический, для одежды </t>
  </si>
  <si>
    <t>Водонагреватель накопительный, тип закрытый, объем 15-150 л</t>
  </si>
  <si>
    <t>Валик нестерильный, хлопковый, стоматологический</t>
  </si>
  <si>
    <t>Ведро из оцинкованной стали, объем 3-7 л</t>
  </si>
  <si>
    <t>Краска водно-дисперсионная</t>
  </si>
  <si>
    <t>Известь негашеная, 1 сорт, порошкообразная без добавок, кальциевая, медленногасящаяся</t>
  </si>
  <si>
    <t>Клей для обоев/ковровых покрытий/ асбестоцемента /древесноволокнистых плит/керамических, полимерных плиток/ линолеума</t>
  </si>
  <si>
    <t>Кисть из стекловолокна, термостойкая</t>
  </si>
  <si>
    <t>Лента клейкая алюминиевая</t>
  </si>
  <si>
    <t>Коврик тканый, безворсовый, из шерстяной пряжи, машинного производства</t>
  </si>
  <si>
    <t>Кондиционер (сплит-система) настенный, площадь охлаждения более 50 м2</t>
  </si>
  <si>
    <t>Контейнер для сбора отработанных ртутных люминесцентных, энергосберегающих ламп, стальной</t>
  </si>
  <si>
    <t>Электроконфорка для электроплита</t>
  </si>
  <si>
    <t>Стремянка авиационная, 6-ти секционная</t>
  </si>
  <si>
    <t>Лопата снегоуборочная</t>
  </si>
  <si>
    <t>Мат теплоизоляционный из минеральной ваты, марка МП-50</t>
  </si>
  <si>
    <t>Мешок технический, из джутовой ткани</t>
  </si>
  <si>
    <t>Краскопульт электрический</t>
  </si>
  <si>
    <t>273313.700.000017</t>
  </si>
  <si>
    <t>Муфта для кабеля, полиэтиленовая, соединительная</t>
  </si>
  <si>
    <t>Набор ключей гаечные</t>
  </si>
  <si>
    <t>Наматрасник из ткани</t>
  </si>
  <si>
    <t>Отвод из стекловолокна, угол поворота более 45 градусов но не более 90 градусов</t>
  </si>
  <si>
    <t>Труба общего назначения из стекловолокна, диаметр 151-200 мм</t>
  </si>
  <si>
    <t>Устройство пломбировочное индикаторное (контрольное), проволочное, пластиковое</t>
  </si>
  <si>
    <t>Полотно холстопрошивное, из хлопчатобумажного полотна</t>
  </si>
  <si>
    <t>Комплект постельного белья из ткани</t>
  </si>
  <si>
    <t>Праймер бутилкаучуковый, концентрированный</t>
  </si>
  <si>
    <t>Смесь строительная цементная, штукатурная, сухая</t>
  </si>
  <si>
    <t>Рукав гидравлический, высокого давления</t>
  </si>
  <si>
    <t>Рулетка измерительная, стальная</t>
  </si>
  <si>
    <t>Светильник подвесной, взрывозащищенный</t>
  </si>
  <si>
    <t>Саморез оцинкованный, с полукруглой головкой</t>
  </si>
  <si>
    <t>Смеситель для моек, однорукояточный, набортный, размер 180*130 мм</t>
  </si>
  <si>
    <t>Строп ленточный, текстильный, одноплечевой с амортизатором</t>
  </si>
  <si>
    <t>Тачка для помещения грузов</t>
  </si>
  <si>
    <t>Пленка полиэтиленовая, высокого давления</t>
  </si>
  <si>
    <t>Сенокосилка для газонов, парков или спортивных площадок, с двигателем, с режущей частью, вращающейся в горизонтальной плоскости, кроме самоходных</t>
  </si>
  <si>
    <t>Тройник полиэтиленовый равнопроходный</t>
  </si>
  <si>
    <t>Рулонная изоляция толщина 50 мм</t>
  </si>
  <si>
    <t>Шланг поливочный усиленный, резиновый</t>
  </si>
  <si>
    <t xml:space="preserve">Датчик температуры жидких и газообразных сред </t>
  </si>
  <si>
    <t>Газоанализатор для определения содержания сероводорода</t>
  </si>
  <si>
    <t xml:space="preserve">Газоанализатор для определения концентрации метана в воздухе	</t>
  </si>
  <si>
    <t>Уровнемер электронный</t>
  </si>
  <si>
    <t>Контроллер для построения систем автоматического управления/регулирования</t>
  </si>
  <si>
    <t>Клапан игольчатый, стальной, номинальный до 50 мм</t>
  </si>
  <si>
    <t>Костюм мужской, для защиты от общих производственных загрязнений и механических воздействий, из ткани</t>
  </si>
  <si>
    <t>Костюм мужской, для защиты от пониженных температур, из ткани</t>
  </si>
  <si>
    <t>Перчатки для защиты рук, спилковые с крагами</t>
  </si>
  <si>
    <t>Перчатки для защиты рук, нитриловые, маслобензостойкие без тканевой основы</t>
  </si>
  <si>
    <t>Перчатки для защиты рук, трикотажные с точечным покрытием поливинилхлорида</t>
  </si>
  <si>
    <t>Комбинезон универсальный, для защиты от химических веществ, одноразовый</t>
  </si>
  <si>
    <t>Подшлемник для ношения под защитной каской, из ткани</t>
  </si>
  <si>
    <t>Плащ мужской, для защиты от воды, из ткани</t>
  </si>
  <si>
    <t>Перчатки повседневные, кожаные</t>
  </si>
  <si>
    <t>Свитер мужской, из ткани</t>
  </si>
  <si>
    <t>Сапоги для защиты от нефти, нефтепродуктов, мужские, кожаные, неутепленные</t>
  </si>
  <si>
    <t>Сапоги для защиты от нефти, нефтепродуктов, мужские, кожаные, утепленные</t>
  </si>
  <si>
    <t>Халат женский, для защиты от химических веществ, из ткани</t>
  </si>
  <si>
    <t>Лента сигнальная оградительная, полипропиленовая, ширина 30-500 мм</t>
  </si>
  <si>
    <t>Самоспасатель фильтрующий</t>
  </si>
  <si>
    <t>Очки солнцезащитные</t>
  </si>
  <si>
    <t>Вкладыш (беруши) одноразовые</t>
  </si>
  <si>
    <t>Перчатки для защиты рук, трикотажные обработанные кислозащитным составом</t>
  </si>
  <si>
    <t>Противогаз фильтрующий</t>
  </si>
  <si>
    <t>Сапоги проходческие, мужские, резиновые, неутепленные</t>
  </si>
  <si>
    <t>Полумаска для защиты органов дыхания</t>
  </si>
  <si>
    <t>Костюм мужской, для защиты от воды, из ткани</t>
  </si>
  <si>
    <t>Пояс предохранительный, страховочный, лямочный</t>
  </si>
  <si>
    <t>Накладка для обуви, с защитным подноском</t>
  </si>
  <si>
    <t>Сумка хозяйственная, из текстильного материала</t>
  </si>
  <si>
    <t>Огнетушитель порошковый</t>
  </si>
  <si>
    <t>Огнетушитель углекислотный</t>
  </si>
  <si>
    <t>Лекарственное средство антисептическое спрей</t>
  </si>
  <si>
    <t>Ветроуказатель для определения направления ветра</t>
  </si>
  <si>
    <t>Аппарат дыхательный пожарный</t>
  </si>
  <si>
    <t>Аптечка медицинская промышленная</t>
  </si>
  <si>
    <t>Газоанализатор для определения концентрации 2-ух и более газов</t>
  </si>
  <si>
    <t>Продукция сувенирная подарочная</t>
  </si>
  <si>
    <t>Щит противопожарный, не разборный</t>
  </si>
  <si>
    <t xml:space="preserve"> Краска акриловая</t>
  </si>
  <si>
    <t>Мешок для хранения, транспортировки сыпучих грузов, полипропиленовый</t>
  </si>
  <si>
    <t>Ответственный сотрудник ОЗиМТС</t>
  </si>
  <si>
    <t>Савицкая А. И.</t>
  </si>
  <si>
    <t>Копжасар А. Н.</t>
  </si>
  <si>
    <t>Сейтимова Г. С.</t>
  </si>
  <si>
    <t>259311.500.000013</t>
  </si>
  <si>
    <t>Строп 1СК-4,0, стальной</t>
  </si>
  <si>
    <t>259912.400.000095</t>
  </si>
  <si>
    <t>Воронка бытовая, из стали</t>
  </si>
  <si>
    <t>283086.900.000001</t>
  </si>
  <si>
    <t>Газонокосилка бензиновая</t>
  </si>
  <si>
    <t>Группа по КБ и Комплаенс</t>
  </si>
  <si>
    <t>801012.000.000002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</si>
  <si>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</si>
  <si>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262013.000.000025</t>
  </si>
  <si>
    <t>Граф станция</t>
  </si>
  <si>
    <t>262017.100.000009</t>
  </si>
  <si>
    <t>Монитор</t>
  </si>
  <si>
    <t>Монитор для графстанции</t>
  </si>
  <si>
    <t>263023.900.000010</t>
  </si>
  <si>
    <t>262040.000.000268</t>
  </si>
  <si>
    <t>Системный блок</t>
  </si>
  <si>
    <t>262017.100.000001</t>
  </si>
  <si>
    <t>262011.100.000008</t>
  </si>
  <si>
    <t>Ноутбук</t>
  </si>
  <si>
    <t>Группа информационных технологий</t>
  </si>
  <si>
    <t>Станция рабочая графическая</t>
  </si>
  <si>
    <t>Монитор ЖК, диагональ более 31", но не более 40"</t>
  </si>
  <si>
    <t>Система специализированная для проведения видеоконференций</t>
  </si>
  <si>
    <t>Блок системный форм-фактор вертикальный</t>
  </si>
  <si>
    <t>Монитор ЖК, диагональ более 23", но не более 30"</t>
  </si>
  <si>
    <t>Бизнес-ноутбук диагональ экрана свыше 12 дюймов</t>
  </si>
  <si>
    <t>Ведущий специалист по управлению рисками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</si>
  <si>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</si>
  <si>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</si>
  <si>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</si>
  <si>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749020.000.000130</t>
  </si>
  <si>
    <t>Услуги страхования экологические</t>
  </si>
  <si>
    <t>Обязательное экологическое страхование при разработке месторождения Урихтау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</si>
  <si>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</si>
  <si>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</si>
  <si>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ГПО перед третьими лицами (ВУ)</t>
  </si>
  <si>
    <t>381230.000.000000</t>
  </si>
  <si>
    <t>Услуги по вывозу (сбору) опасных отходов/имущества/материалов</t>
  </si>
  <si>
    <t>Услуги по вывозу (сбору) опасных отходов/имущества/материалов. Услуги по управлению подтоварной водой</t>
  </si>
  <si>
    <t xml:space="preserve">Услуги на проведение лабораторных/лабораторно-инструментальных исследований/анализов
(Проведение оперативных лаборанторных анализов УВС) </t>
  </si>
  <si>
    <t>099019.000.000010</t>
  </si>
  <si>
    <t>Услуги по специализированной обработке нефтегазового сырья</t>
  </si>
  <si>
    <t>Услуги по подготовке нефти</t>
  </si>
  <si>
    <t>4 квартал 2026</t>
  </si>
  <si>
    <t>841315.000.000002</t>
  </si>
  <si>
    <t>Услуги по выездному обслуживанию (кейтеринг)</t>
  </si>
  <si>
    <t>ОИ ст.9.1. п.9.1.1. пп.6</t>
  </si>
  <si>
    <t>620111.900.000001</t>
  </si>
  <si>
    <t>620920.000.000016</t>
  </si>
  <si>
    <t>Услуги по сопровождению и технической поддержке информационной системы</t>
  </si>
  <si>
    <t>620230.000.000001</t>
  </si>
  <si>
    <t>Работы по созданию (разработке) информационной системы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</si>
  <si>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</si>
  <si>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Техническая поддержка и развитие zakup.urikhtau.kz</t>
  </si>
  <si>
    <t>Разработка нового портала закупок и его техническая поддержка</t>
  </si>
  <si>
    <t>Услуги хостинга</t>
  </si>
  <si>
    <t>ОИ, статья 9.1, п.9.1.1., п.п.7</t>
  </si>
  <si>
    <t>130 Т</t>
  </si>
  <si>
    <t>131 Т</t>
  </si>
  <si>
    <t>132 Т</t>
  </si>
  <si>
    <t>29 У</t>
  </si>
  <si>
    <t>30 У</t>
  </si>
  <si>
    <t>31 У</t>
  </si>
  <si>
    <t>32 У</t>
  </si>
  <si>
    <t>33 У</t>
  </si>
  <si>
    <t>Метр</t>
  </si>
  <si>
    <t>141913.200.010001</t>
  </si>
  <si>
    <t>Перчатки для защиты рук, из трикотажа</t>
  </si>
  <si>
    <t xml:space="preserve">Перчатки шерстяные </t>
  </si>
  <si>
    <t>Характеристика:Гидравлический пакер 7” х 3 ½ для освоение нефтяных и газовых скважин ВУ-Х</t>
  </si>
  <si>
    <t>3-1/2 Клапан отсекатель , 2.812, 5.916 OD, 10K, VAM TOP BOX X PIN с контрольной линией CL 1/4 и с протектором для освоения скважин  ВУ-Х</t>
  </si>
  <si>
    <t>Толстостенный патрубок, 4FT, 3-1/2 9.2PPF, 10K, VAM TOP BOX X PIN для освоения скважин  ВУ-Х</t>
  </si>
  <si>
    <t>Циркуляционный и эксплуатационный клапан  31/2” «Х-Type», 10K, VAM TOP BOX X PIN для освоения скважин  ВУ-Х</t>
  </si>
  <si>
    <t>C</t>
  </si>
  <si>
    <t>Сервисное
обслуживание электрооборудования ПС-110/35/6 кВ „Урихтау“, электрооборудования
месторождения Урихтау, вахтового лагеря и промышленной базы ТОО „Урихтау
Оперейтинг“</t>
  </si>
  <si>
    <t>Услуги по обслуживанию приборов учета и испытания
защитных средств (сложных электронных устройств, ремонтные работы
электрооборудования,), наладка) наладка РЗиА ПС-110/35/6 кВ, обслуживание ЭХЗ,
ежегодные наладочные работы, профилактические испытания</t>
  </si>
  <si>
    <t>19 У - Исключено</t>
  </si>
  <si>
    <t>16-1 У</t>
  </si>
  <si>
    <t>17-1 У</t>
  </si>
  <si>
    <t>Отдел закупок и материально-технического снабжения</t>
  </si>
  <si>
    <t>34 У</t>
  </si>
  <si>
    <t>091012.900.000029</t>
  </si>
  <si>
    <t>Услуги по обслуживанию скважин</t>
  </si>
  <si>
    <t>Услуга по механизированной очистке лифта НКТ от АСПО</t>
  </si>
  <si>
    <t>749013.000.000010</t>
  </si>
  <si>
    <t xml:space="preserve">Услуги по верификации документов для получения квот и участия в Системе торговли квотами парниковых газов </t>
  </si>
  <si>
    <t>Верификация и валидация отчета инвентаризации выбросов парниковых газов</t>
  </si>
  <si>
    <t>Отдел капитального строительства</t>
  </si>
  <si>
    <t>21 Р</t>
  </si>
  <si>
    <t>Капитальный ремонт оконных блоков в зданиях вахтового городка</t>
  </si>
  <si>
    <t xml:space="preserve">Строительство футбольного поле и воркаут площадки </t>
  </si>
  <si>
    <t>22 Р</t>
  </si>
  <si>
    <t>23 Р</t>
  </si>
  <si>
    <t>Пересчет запасов углеводородов месторождения Восточный Урихтау</t>
  </si>
  <si>
    <t>ОИ, статья 9.1, п.9.1.1., п.п.1</t>
  </si>
  <si>
    <t xml:space="preserve">Дополнение к проекту разработки месторождения Восточный Урихтау </t>
  </si>
  <si>
    <t xml:space="preserve">Исследования совместимости закачиваемой и пластовой воды </t>
  </si>
  <si>
    <t>11 У - Исключено</t>
  </si>
  <si>
    <t>25 Р</t>
  </si>
  <si>
    <t>12 У - Исключено</t>
  </si>
  <si>
    <t xml:space="preserve">410040.300.000008 </t>
  </si>
  <si>
    <t>Работы по капитальному ремонту/реконструкции отдельных элементов нежилых зданий/сооружений/помещений</t>
  </si>
  <si>
    <t>410040.300.000000</t>
  </si>
  <si>
    <t>Работы по возведению (строительству) нежилых зданий/сооружений</t>
  </si>
  <si>
    <t>133 Т</t>
  </si>
  <si>
    <t>134 Т</t>
  </si>
  <si>
    <t>135 Т</t>
  </si>
  <si>
    <t>136 Т</t>
  </si>
  <si>
    <t>137 Т</t>
  </si>
  <si>
    <t>263022.000.000002</t>
  </si>
  <si>
    <t>Телефон сотовой связи мобильный, сенсорный</t>
  </si>
  <si>
    <t>264012.700.000001</t>
  </si>
  <si>
    <t>Радиосистема одноантенная, более 1 микрофона, но не более 4 микрофонов</t>
  </si>
  <si>
    <t>267019.330.000000</t>
  </si>
  <si>
    <t>Стэдикам для стабилизации видеокамер, фотокамер</t>
  </si>
  <si>
    <t>267019.100.000001</t>
  </si>
  <si>
    <t>Осветитель для фото/видеосъемки</t>
  </si>
  <si>
    <t>263060.000.000025</t>
  </si>
  <si>
    <t>Батарея резервная</t>
  </si>
  <si>
    <t xml:space="preserve">Аккумулятор Vmount battery </t>
  </si>
  <si>
    <t xml:space="preserve">Смартфон Apple iPhone 17 Pro Max 1TB </t>
  </si>
  <si>
    <t xml:space="preserve">Комплект микрофонов DJI Mic 3 2-Person Compact Digital Wireless Microphone System/Recorder for Camera &amp; Smartphone (2.4 GHz) </t>
  </si>
  <si>
    <t xml:space="preserve">Электронный стабилизатор DJI Osmo Mobile 8  </t>
  </si>
  <si>
    <t xml:space="preserve">Godox LP1200biK2 (Комплект из 2 шт) </t>
  </si>
  <si>
    <t>138 Т</t>
  </si>
  <si>
    <t>329959.900.000057</t>
  </si>
  <si>
    <t>Система контроля и управления доступом</t>
  </si>
  <si>
    <t xml:space="preserve"> Система контроля и управления доступом 2 класс</t>
  </si>
  <si>
    <t>36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</si>
  <si>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</si>
  <si>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</si>
  <si>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Услуги по обслуживанию систем кондиционирования м/р Восточный Урихтау</t>
  </si>
  <si>
    <t>Нет</t>
  </si>
  <si>
    <t>Да</t>
  </si>
  <si>
    <t>Имеются товаропроизводители согласно реестра КТП</t>
  </si>
  <si>
    <t>Примечание по корректировке</t>
  </si>
  <si>
    <t>Товарищество с ограниченной ответственностью "РауанНТех" - 40-50%</t>
  </si>
  <si>
    <t>Товарищество с ограниченной ответственностью «Научно исследовательский и проектный центр «Недра» - ?</t>
  </si>
  <si>
    <t>Товарищество с ограниченной ответственностью«ZIEGEL» - 60,5%</t>
  </si>
  <si>
    <t>ТОО "КазЭкоХим" - ?</t>
  </si>
  <si>
    <t>Товарищество с ограниченной ответственностью "РауанНТех" - 39-42%</t>
  </si>
  <si>
    <t>Товарищество с ограниченной ответственностью«ZIEGEL» - 48,5%</t>
  </si>
  <si>
    <t>Товарищество с ограниченной ответственностью "Компания Вант" - 48,36%</t>
  </si>
  <si>
    <t>Товарищество с ограниченной ответственностью "ВТ-Бизнес" (VT-Business)" - ?</t>
  </si>
  <si>
    <t>Товарищество с ограниченной ответственностью "Компания Вант" - ?</t>
  </si>
  <si>
    <t>Товарищество с ограниченной ответственностью "Compass solutions ltd" - 87,67%</t>
  </si>
  <si>
    <t>ЖИТБАЕВ МАРАТ БУЛАТОВИЧ - 50%</t>
  </si>
  <si>
    <t>Товарищество с ограниченной ответственностью "Имидж Media" - 63,10%</t>
  </si>
  <si>
    <t>Товарищество с ограниченной ответственностью "Алматинские краски" - 52,09%</t>
  </si>
  <si>
    <t>ТОО "Лакра" - ?</t>
  </si>
  <si>
    <t>Товарищество с ограниченной ответственностью "Asian Paints" - 90,13%</t>
  </si>
  <si>
    <t>Товарищество с ограниченной ответственностью "Asian Paints" - 59,16%</t>
  </si>
  <si>
    <t>ТОО "KAZ M-I" - ?</t>
  </si>
  <si>
    <t>ТОО "ACRYLATE" - ?</t>
  </si>
  <si>
    <t>ИП «Positive Life» - ?</t>
  </si>
  <si>
    <t>Товарищество с ограниченной ответственностью "Decor Lux" - ?</t>
  </si>
  <si>
    <t>ТОО "Grand Capital Comfort" - ?</t>
  </si>
  <si>
    <t>ИП "ИН В.В." - ?</t>
  </si>
  <si>
    <t>Товарищество с ограниченной ответственностью "Saryopan Operating" - 100%</t>
  </si>
  <si>
    <t>Товарищество с ограниченной ответственностью "Real Mix Stroy Company" - 10%</t>
  </si>
  <si>
    <t>Товарищество с ограниченной ответственностью "MIX UNIVERSAL" - 99,94%</t>
  </si>
  <si>
    <t>ТОО «RYMS Group KZ (РУМС Групп КZ)» - ?</t>
  </si>
  <si>
    <t xml:space="preserve">	ТОО КОСТАНАЙЭНЕРГО - ?</t>
  </si>
  <si>
    <t>ТОО "KZ Machinery" - ?</t>
  </si>
  <si>
    <t>Товарищество с ограниченной ответственностью "Контакт" - 69,99%</t>
  </si>
  <si>
    <t xml:space="preserve">	Товарищество с ограниченной ответственностью "Радуга" - 60%</t>
  </si>
  <si>
    <t>Товарищество с ограниченной ответственностью "Радуга" - 60,32%</t>
  </si>
  <si>
    <t>ТОО «A.V. Group» - ?</t>
  </si>
  <si>
    <t>ТОО "Торг-Партнер" - ?</t>
  </si>
  <si>
    <t>Общество объединение людей с инвалидностью "Адал Камкор KZ" - ?</t>
  </si>
  <si>
    <t>Товарищество с ограниченной ответственностью "BERTYS MAСHINERY" - 89,41%</t>
  </si>
  <si>
    <t>Товарищество с ограниченной ответственностью "Камкор-2030" - 26,56%</t>
  </si>
  <si>
    <t>Товарищество с ограниченной ответственностью "Сұлтан Би" - 20%</t>
  </si>
  <si>
    <t>Общественное объединение инвалидов "SERT" - ?</t>
  </si>
  <si>
    <t>ТОО "KAZ PLAST TRADE" - ?</t>
  </si>
  <si>
    <t>ТОО «Единый Консолидирующий Центр» - ?</t>
  </si>
  <si>
    <t>ТОО "КӨМЕК-АСТАНА" - ?</t>
  </si>
  <si>
    <t>ИП "Проф-Стиль" - ?</t>
  </si>
  <si>
    <t>Товарищество с ограниченной ответственностью "Камкор-2030" - 25%</t>
  </si>
  <si>
    <t>Товарищество с ограниченной ответственностью "AZALA Textile" - 99,17%</t>
  </si>
  <si>
    <t>Общественное объединение "DarZhan" - 85,71%</t>
  </si>
  <si>
    <t>ТОО "Алматинские краски" - ?</t>
  </si>
  <si>
    <t>Товарищество с ограниченной ответственностью "ТПБ Агромир" - 71,06%</t>
  </si>
  <si>
    <t>Товарищество с ограниченной ответственностью «Trading Line» - ?</t>
  </si>
  <si>
    <t>ТОО "СКЭП" - ?</t>
  </si>
  <si>
    <t>Товарищество с ограниченной ответственностью "Компания Вант" - 60,80%</t>
  </si>
  <si>
    <t>Товарищество с ограниченной ответственностью "Компания Вант" - 27,91%</t>
  </si>
  <si>
    <t>ТОО КОСТАНАЙЭНЕРГО - ?</t>
  </si>
  <si>
    <t>ТОО "Уральская торгово-промышленная компания" - ?</t>
  </si>
  <si>
    <t>Товарищество с ограниченной ответственностью "ПВД.КЗ" - 59,09%</t>
  </si>
  <si>
    <t>ТОО "КАЗФИТИНГПЛАСТ" - ?</t>
  </si>
  <si>
    <t>ТОО "Altezza" - ?</t>
  </si>
  <si>
    <t>ТОО«СОЛО ЛЛП (SOLO LLP)» - ?</t>
  </si>
  <si>
    <t>Товарищество с ограниченной ответственностью "KazIndArsenal" - 90%</t>
  </si>
  <si>
    <t>Товарищество с ограниченной ответственностью "КӨМЕК-АСТАНА" - 58,96%</t>
  </si>
  <si>
    <t>Учреждение «Костанайское учебно-производственное предприятие общественного объединения «Казахстанское общество глухих» - ?</t>
  </si>
  <si>
    <t>Товарищество с ограниченной ответственностью "Asia Prom Textile" - 21,51%</t>
  </si>
  <si>
    <t>ТОО "Asia Prom Textile" - ?</t>
  </si>
  <si>
    <t>ТОО «Большевичка» - ?</t>
  </si>
  <si>
    <t>ИП "Проф-Стиль" - 27,16%</t>
  </si>
  <si>
    <t>Товарищество с ограниченной ответственностью "GLOVEX" - 65,22%</t>
  </si>
  <si>
    <t>Товарищество с ограниченной ответственностью "GLOVEX" - 72,89%</t>
  </si>
  <si>
    <t>ТОО «Investment solutions Astana» - ?</t>
  </si>
  <si>
    <t>Товарищество с ограниченной ответственностью "GLOVEX" - 68,40%</t>
  </si>
  <si>
    <t>ТОО «Айдана78» - ?</t>
  </si>
  <si>
    <t>Общественное объединение "Общество инвалидов "NAURYZ-2023" - ?</t>
  </si>
  <si>
    <t>Товарищество с ограниченной ответственностью "Suraya Uniform Services" - 47,18%</t>
  </si>
  <si>
    <t>Товарищество с ограниченной ответственностью "QAZAQ TIGIN FABRIKASY" - 70%</t>
  </si>
  <si>
    <t>Товарищество с ограниченной ответственностью "Инвестиционный дом "IVM" - 87,50%</t>
  </si>
  <si>
    <t>Товарищество с ограниченной ответственностью "Zhamal-ai LTD" - 53,33%</t>
  </si>
  <si>
    <t>Товарищество с ограниченной ответственностью "Айвенго" - 48,84%</t>
  </si>
  <si>
    <t>Товарищество с ограниченной ответственностью "Suraya Uniform Services" - 47,1%%</t>
  </si>
  <si>
    <t>Товарищество с ограниченной ответственностью "Алтын Адам тігін фабрикасы" - 60,79%</t>
  </si>
  <si>
    <t>Товарищество с ограниченной ответственностью "Инвестиционный дом "IVM" - 85,71%</t>
  </si>
  <si>
    <t>Товарищество с ограниченной ответственностью "GLOVEX" - 53,80%</t>
  </si>
  <si>
    <t>Республиканское государственное предприятие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 - ?</t>
  </si>
  <si>
    <t>Общественное Объединение «Общество инвалидов Нұршуақ» - ?</t>
  </si>
  <si>
    <t>Товарищество с ограниченной ответственностью "Sh.S.O "САМҰРЫҚ" - 79,89%</t>
  </si>
  <si>
    <t>Товарищество с ограниченной ответственностью "Обувная фабрика SAMHAT" - 94%</t>
  </si>
  <si>
    <t>Товарищество с ограниченной ответственностью "Turan-Skin" - 88,66%</t>
  </si>
  <si>
    <t>Учреждение "Учебно-производственное предприятие города Астана общественного объединения "Казахстанское общество глухих" - ?</t>
  </si>
  <si>
    <t>Товарищество с ограниченной ответственностью "Загип Жандар" - ?</t>
  </si>
  <si>
    <t>Товарищество с ограниченной ответственностью "ПВД.КЗ" - 60%</t>
  </si>
  <si>
    <t>Товарищество с ограниченной ответственностью "ТЕРМОПЛАСТ КАЗАХСТАН" - 80%</t>
  </si>
  <si>
    <t>ТОО "KAZ ARMS" (Каз Армс) - ?</t>
  </si>
  <si>
    <t>ТОО "ШАБИТЕКС" - ?</t>
  </si>
  <si>
    <t>ТОО "Жасампаз Болашак" - ?</t>
  </si>
  <si>
    <t>Товарищество с ограниченной ответственностью "GLOVEX" - 75,54%</t>
  </si>
  <si>
    <t>ИП "Проф-Стиль" - 39,75%</t>
  </si>
  <si>
    <t>Индивидуальный Предприниматель «REEMAX» - ?</t>
  </si>
  <si>
    <t>ТОО "TSN Industrial" - ?</t>
  </si>
  <si>
    <t>ТОО «TSN group» - ?</t>
  </si>
  <si>
    <t>Товарищество с ограниченной ответственностью ПКК "Арго" - ?</t>
  </si>
  <si>
    <t>ТОО "Тори Компани" - ?</t>
  </si>
  <si>
    <t>Товарищество с ограниченной ответственностью "Дереват" - ?</t>
  </si>
  <si>
    <t>Товарищество с ограниченной ответственностью "ДЭКО" - ?</t>
  </si>
  <si>
    <t>Bayazit Life - ?</t>
  </si>
  <si>
    <t>Индивидуальный предприниматель "Баязит" Турсунханова Динара Белегеновна - ?</t>
  </si>
  <si>
    <t>Товарищество с ограниченной ответственностью "Sabyr safety" - 60%</t>
  </si>
  <si>
    <t>Товарищество с ограниченной ответственностью "Производственная Инновационная компания "ASTANA Ютария ltd" - 47,70%</t>
  </si>
  <si>
    <t>Товарищество с ограниченной ответственностью "Торгово производственная компания ELIT" - 73,24%</t>
  </si>
  <si>
    <t>Товарищество с ограниченной ответственностью "МЕДИАТЕКС-Н" - 75,03%</t>
  </si>
  <si>
    <t>Товарищество с ограниченной ответственностью "Asia Prom Textile" - 40%</t>
  </si>
  <si>
    <t>Товарищество с ограниченной ответственностью "Asia Prom Textile" - 25,57%</t>
  </si>
  <si>
    <t>Товарищество с ограниченной ответственностью "Сұлтан Би" - 12,50%</t>
  </si>
  <si>
    <t>Товарищество с ограниченной ответственностью "Инвестиционный дом "IVM" - 88%</t>
  </si>
  <si>
    <t>Товарищество с ограниченной ответственностью "Guzu Almaty" (Гузу Алматы) - 49,57%</t>
  </si>
  <si>
    <t>ИП "Проф-Стиль" - 39,57%</t>
  </si>
  <si>
    <t>Общественное объединение "Общество инвалидов "DataGraph" - 10,77%</t>
  </si>
  <si>
    <t>Товарищество с ограниченной ответственностью КазСпо - N" ("Казахстанская современнная профессиональная одежда -New") - 55,42%</t>
  </si>
  <si>
    <t>ТОО "Сұлтан Би" - ?</t>
  </si>
  <si>
    <t>Товарищество с ограниченной ответственностью "Балхашское учебно-производственное предприятие общественного объединения "Казахское общество слепых - ?</t>
  </si>
  <si>
    <t>Общественное объединение инвалидов "ArtNur" - ?</t>
  </si>
  <si>
    <t>Акционерное общество "Тыныс" - 67,10%</t>
  </si>
  <si>
    <t>Товарищество с ограниченной ответственностью "Паритет-2004" - 87,60%</t>
  </si>
  <si>
    <t>Товарищество с ограниченной ответственностью "Экодез NS" - 23,08%</t>
  </si>
  <si>
    <t>Товарищество с ограниченной ответственностью "БО-НА" - 69,11%</t>
  </si>
  <si>
    <t>ТОО "Труженик РК" - ?</t>
  </si>
  <si>
    <t>Товарищество с ограниченной ответственностью "Rezon.KZ" - ?</t>
  </si>
  <si>
    <t>ТОО «Производственная инновационная компания «Ютария ltd» - ?</t>
  </si>
  <si>
    <t>Товарищество с ограниченной ответственностью "Expotex Taraz LTD" - ?</t>
  </si>
  <si>
    <t>ТОО "Швейная фабрика "Гаухар" - ?</t>
  </si>
  <si>
    <t>ТОО «Kaz Building-Service» - ?</t>
  </si>
  <si>
    <t>Товарищество с ограниченной ответственностью "FIBC KAZAKHSTAN" - 85%</t>
  </si>
  <si>
    <t>ТОО «Цифровые Технологии KST» - ?</t>
  </si>
  <si>
    <t>ТОО «PC4U» - ?</t>
  </si>
  <si>
    <t>Товарищество с ограниченной ответственностью "RSC-GROUP" - ?</t>
  </si>
  <si>
    <t>Товарищество с ограниченной ответственностью "TechVendo" - ?</t>
  </si>
  <si>
    <t>ТОО "comp-master.kz" - ?</t>
  </si>
  <si>
    <t>ТОО "KRON GROUP" - ?</t>
  </si>
  <si>
    <t>ТОО "GRAVIX" - ?</t>
  </si>
  <si>
    <t>ТОО "Trade Service Group" - ?</t>
  </si>
  <si>
    <t>ТОО "Infinity Way" - ?</t>
  </si>
  <si>
    <t>Товарищество с ограниченной ответственностью "ITB Company" - ?</t>
  </si>
  <si>
    <t>Доля ВЦ</t>
  </si>
  <si>
    <t>?</t>
  </si>
  <si>
    <t>Товаропроизводители по реестру КТП</t>
  </si>
  <si>
    <t>Офтейк по СКК</t>
  </si>
  <si>
    <t>ТОО «Казахстанский завод энергетических решений PowerTech» - исключен из проекта от 03.09.2025</t>
  </si>
  <si>
    <t>Огнетушители «FIREMAN SF-OBЭ» - исключен из проекта от 18.08.2025</t>
  </si>
  <si>
    <t>ТОО «АРЗУ» - состоит в проекте офтейк по перечню от 02.02.2026</t>
  </si>
  <si>
    <t>139 Т</t>
  </si>
  <si>
    <t>242012.200.010026</t>
  </si>
  <si>
    <t>Труба насосно-компрессорная стальная, диаметр 51-100 мм</t>
  </si>
  <si>
    <t>Трубы насосно-компрессорные, стальные, условный диаметр 88,9 мм, толщина стенки 7,34 мм (Premium).</t>
  </si>
  <si>
    <t>Тонна</t>
  </si>
  <si>
    <t>Товарищество с ограниченной ответственностью "QazExpoCentre - Pipe" - 50%</t>
  </si>
  <si>
    <t>Товарищество с ограниченной ответственностью "KSP Steel" (КейЭсПи Стил) - ?</t>
  </si>
  <si>
    <t>ТОО "Новые трубные технологии" - ?</t>
  </si>
  <si>
    <t>140 Т</t>
  </si>
  <si>
    <t>141 Т</t>
  </si>
  <si>
    <t>142 Т</t>
  </si>
  <si>
    <t>Толстостенный патрубок, 4FT, 3-1/2 9.2PPF, 10K, VAM TOP BOX X PIN</t>
  </si>
  <si>
    <t>Циркуляционный и эксплуатационный клапан  31/2” «Х-Type», 10K, VAM TOP BOX X PIN</t>
  </si>
  <si>
    <t>3-1/2 Клапан отсекатель , 2.812, 5.916 OD, 10K, VAM TOP BOX X PIN с контрольной линией CL 1/4 и с протектором</t>
  </si>
  <si>
    <t>Товарищество с ограниченной ответственностью «КЕРНЕУ» - ?</t>
  </si>
  <si>
    <t>Товарищество с ограниченной ответственностью "ПетроМашЗавод" - ?</t>
  </si>
  <si>
    <t>091011.200.000000</t>
  </si>
  <si>
    <t>721950.100.000000</t>
  </si>
  <si>
    <t>27 Р</t>
  </si>
  <si>
    <t>28 Р</t>
  </si>
  <si>
    <t>29 Р</t>
  </si>
  <si>
    <t>30 Р</t>
  </si>
  <si>
    <t>Работы по эксплуатационному бурению</t>
  </si>
  <si>
    <t>Работы научно-исследовательские в геологической отрасли</t>
  </si>
  <si>
    <t>Геомеханический анализ скважины ВУ-5 (БС)</t>
  </si>
  <si>
    <t>Работа станка и бригады КРС при ревизии ПО скважины ВУ-2</t>
  </si>
  <si>
    <t>ОПЗ соляно-кислотной обработкой при освоении и испытании скважины ВУ-2 и ВУ-Х</t>
  </si>
  <si>
    <t>Применение ГНКТ с азотом при освоении и испытании скважины  ВУ-2 и ВУ-Х</t>
  </si>
  <si>
    <t>Работы по монтажу подземного оборудования при освоении и испытании скважины  ВУ-2 и ВУ-Х</t>
  </si>
  <si>
    <t>Корректировка проекта ОВОС на строительство вертикальных скважин месторождения Восточный Урихтау</t>
  </si>
  <si>
    <t>2 Р - 1</t>
  </si>
  <si>
    <t>3 Р - 1</t>
  </si>
  <si>
    <t>4 Р - 1</t>
  </si>
  <si>
    <t>091012.990.000001</t>
  </si>
  <si>
    <t>37 У</t>
  </si>
  <si>
    <t>Услуги супервайзерские в области строительства и ремонта скважин</t>
  </si>
  <si>
    <t>Услуги супервайзеров при бурении вертикальных скважин ВУ-9, ВУ-10</t>
  </si>
  <si>
    <t>Услуги супервайзеров при освоении и КРС скважины  ВУ-2 и ВУ-Х</t>
  </si>
  <si>
    <t>1 У - 1</t>
  </si>
  <si>
    <t>Работы по монтажу и сопровождению добывающего оборудования непрерывно-дискретного газлифта</t>
  </si>
  <si>
    <t>1 Р - 1</t>
  </si>
  <si>
    <t xml:space="preserve">Бурение вертикальной скважины ВУ-9 </t>
  </si>
  <si>
    <t>Бурение вертикальной скважины ВУ-10</t>
  </si>
  <si>
    <t>749020.000.000006</t>
  </si>
  <si>
    <t>Услуги по страхованию энергетических рисков</t>
  </si>
  <si>
    <t>ОИ, статья 9.1, п.9.1.1., п.п.6</t>
  </si>
  <si>
    <t>143 Т</t>
  </si>
  <si>
    <t>272011.990.000000</t>
  </si>
  <si>
    <t>Аккумулятор для ИБП, напряжение 12 В, емкость от 90-200 А/ч, свинцово-кислотный</t>
  </si>
  <si>
    <t>Аккумуляторная
батарея (12В, 150 Ah).</t>
  </si>
  <si>
    <t>Частная компания ASMA Industrial ltd - 85%</t>
  </si>
  <si>
    <t>32 Р</t>
  </si>
  <si>
    <t>33 Р</t>
  </si>
  <si>
    <t>422221.300.000007</t>
  </si>
  <si>
    <t>331229.900.000022</t>
  </si>
  <si>
    <t>Работы по текущему ремонту автоматизированных систем управления</t>
  </si>
  <si>
    <t>Работы по текущему ремонту линий электропередач</t>
  </si>
  <si>
    <t>Работа по ремонту системы оперативного постоянного тока ШУОТ-Б-80</t>
  </si>
  <si>
    <t>Работа по установке межфазных распорок РМИ-110 с поставкой материалов на ВЛ-110кВ</t>
  </si>
  <si>
    <t>145 Т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</si>
  <si>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</si>
  <si>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</si>
  <si>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</si>
  <si>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</si>
  <si>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</si>
  <si>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</si>
  <si>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</si>
  <si>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</si>
  <si>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</si>
  <si>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155 Т</t>
  </si>
  <si>
    <t>281413.730.000016</t>
  </si>
  <si>
    <t>281510.900.000002</t>
  </si>
  <si>
    <t>Кран шаровой стальной, условное давление 0-420 Мпа, диаметр 10-1400 мм, ручной</t>
  </si>
  <si>
    <t>Подшипник качения шариковый, радиально-упорный</t>
  </si>
  <si>
    <t xml:space="preserve">Подшипник 6212/С3 ГОСТ 28428-90 от фирмы  SKF  </t>
  </si>
  <si>
    <t xml:space="preserve">Подшипник 6312/С3 ГОСТ 28428-90 от фирмы  SKF  </t>
  </si>
  <si>
    <t xml:space="preserve">Подшипник 6213/С3 ГОСТ 28428-90 от фирмы  SKF  </t>
  </si>
  <si>
    <t xml:space="preserve">Подшипник 6313/С3 ГОСТ 28428-90 от фирмы  SKF  </t>
  </si>
  <si>
    <t xml:space="preserve">Подшипник 2308 ETN9/С3 ГОСТ 28428-90 от фирмы  SKF  </t>
  </si>
  <si>
    <t xml:space="preserve">Подшипник 6309/С3 ГОСТ 28428-90 от фирмы  SKF  </t>
  </si>
  <si>
    <t xml:space="preserve">Подшипник 6310/С3 ГОСТ 28428-90 от фирмы  SKF  </t>
  </si>
  <si>
    <t xml:space="preserve">Подшипник 6205/С3 ГОСТ 28428-90 от фирмы  SKF  </t>
  </si>
  <si>
    <t xml:space="preserve">Подшипник 6206/С3 ГОСТ 28428-90 от фирмы  SKF  </t>
  </si>
  <si>
    <t xml:space="preserve">Подшипник 6306/С3 ГОСТ 28428-90 от фирмы  SKF  </t>
  </si>
  <si>
    <t xml:space="preserve">Подшипник 6307/С3 ГОСТ 28428-90 от фирмы  SKF  </t>
  </si>
  <si>
    <t>Товарищество с ограниченной ответственностью "ПетроМашЗавод" - 62,52%</t>
  </si>
  <si>
    <t>Товарищество с ограниченной ответственностью "Венчурная фирма ПОИСК" - 88,43%</t>
  </si>
  <si>
    <t>Товарищество с ограниченной ответственностью "СИЛУМИН-ВОСТОК" - 75,88%</t>
  </si>
  <si>
    <t>Товарищество с ограниченной ответственностью "Карагандинская Фабрика Подшипниковых Узлов" - 61,54%</t>
  </si>
  <si>
    <t>Кран шаровый дроссельный КШД 65х210 К2</t>
  </si>
  <si>
    <t>Система моторизированных мониторов для конференц-зала с цифровыми табличками делегата</t>
  </si>
  <si>
    <t>Услуги по сопровождению и технической поддержке Информационной системы 1С: Бухгалтерия 8.3 (Услуги по настройке и адаптации раздельного учета)</t>
  </si>
  <si>
    <t>34 Р</t>
  </si>
  <si>
    <t>36 Р</t>
  </si>
  <si>
    <t>711219.900.000000</t>
  </si>
  <si>
    <t>Работы по технологическому проектированию</t>
  </si>
  <si>
    <t xml:space="preserve">Разработка ПСД по объекту: Обустройство скважин ВУ-9, ВУ-10 и АГЗУ-5 </t>
  </si>
  <si>
    <t xml:space="preserve">Разработка ПСД по объекту: Строительство ремонтномеханической мастерской </t>
  </si>
  <si>
    <t>Разработка ПСД по объекту: Строительство системы поддержания пластового давления скважин и водоснабжения объектов м/р Урихтау</t>
  </si>
  <si>
    <t>129 Т - 1</t>
  </si>
  <si>
    <t>144 Т - 1</t>
  </si>
  <si>
    <t>19 Р - Исключено</t>
  </si>
  <si>
    <t>75 Т - 1</t>
  </si>
  <si>
    <t>74 Т - 1</t>
  </si>
  <si>
    <t>82 Т - Исключено</t>
  </si>
  <si>
    <t>156 Т</t>
  </si>
  <si>
    <t>141912.940.000000</t>
  </si>
  <si>
    <t>Комплект нательного белья мужской, из трикотажа</t>
  </si>
  <si>
    <t>Товарищество с ограниченной ответственностью "Sabyr safety" - 55,76%</t>
  </si>
  <si>
    <t>Товарищество с ограниченной ответственностью "DANMARD" - 56,11%</t>
  </si>
  <si>
    <t>Учреждение "Алматинское учебно-производственное предприятие №1 общественного объединения "Казахстанское общество глухих" - 66,53%</t>
  </si>
  <si>
    <t>83 Т - 1</t>
  </si>
  <si>
    <t>85 Т - 1</t>
  </si>
  <si>
    <t>88 Т - 1</t>
  </si>
  <si>
    <t>90 Т - 1</t>
  </si>
  <si>
    <t>91 Т - 1</t>
  </si>
  <si>
    <t>95 Т - 1</t>
  </si>
  <si>
    <t>101 Т - 1</t>
  </si>
  <si>
    <t>102 Т - 1</t>
  </si>
  <si>
    <t>106 Т - 1</t>
  </si>
  <si>
    <t>23 У - 1</t>
  </si>
  <si>
    <t>8 Р - 1</t>
  </si>
  <si>
    <t>38 У - 1</t>
  </si>
  <si>
    <t xml:space="preserve">Услуга добровольного страхования рисков выхода скважин из-под контроля (ВУ-9) </t>
  </si>
  <si>
    <t xml:space="preserve">Услуга добровольного страхования рисков выхода скважин из-под контроля ( ВУ-10) </t>
  </si>
  <si>
    <t>40 У</t>
  </si>
  <si>
    <t>38 Р</t>
  </si>
  <si>
    <t>Работы по строительству солнечной электростанции «под ключ» для электроснабжения вахтового поселка и промышленной базы ТОО «Урихтау Оперейтинг»</t>
  </si>
  <si>
    <t>410040.600.000000</t>
  </si>
  <si>
    <t>Комплексные работы по строительству «под ключ»</t>
  </si>
  <si>
    <t>Ведущий специалист по АХО</t>
  </si>
  <si>
    <t>157 Т</t>
  </si>
  <si>
    <t>158 Т</t>
  </si>
  <si>
    <t>159 Т</t>
  </si>
  <si>
    <t>160 Т</t>
  </si>
  <si>
    <t>161 Т</t>
  </si>
  <si>
    <t>162 Т</t>
  </si>
  <si>
    <t>163 Т</t>
  </si>
  <si>
    <t>164 Т</t>
  </si>
  <si>
    <t>165 Т</t>
  </si>
  <si>
    <t>310111.900.000000</t>
  </si>
  <si>
    <t xml:space="preserve">310112.300.000000 </t>
  </si>
  <si>
    <t>310913.900.000016</t>
  </si>
  <si>
    <t xml:space="preserve">310012.500.000002 </t>
  </si>
  <si>
    <t>310012.590.000000</t>
  </si>
  <si>
    <t>310112.700.000000</t>
  </si>
  <si>
    <t>309910.000.000002</t>
  </si>
  <si>
    <t>Стеллаж металлический, высота более 80 см</t>
  </si>
  <si>
    <t>Стол деревянный, письменный</t>
  </si>
  <si>
    <t>Шкаф деревянный, для одежды</t>
  </si>
  <si>
    <t>Диван офисный, каркас деревянный, обивка из искусственной кожи, трансформируемый</t>
  </si>
  <si>
    <t>Кресло кроме офисного, каркас деревянный, обивка из искусственной кожи, не регулируемое</t>
  </si>
  <si>
    <t>Шкаф деревянный, офисный</t>
  </si>
  <si>
    <t>Тележка ручная, четырехколесная</t>
  </si>
  <si>
    <t>Стеллаж металлический 2500x1510x610</t>
  </si>
  <si>
    <t xml:space="preserve">Стеллаж металлический 2500х1010х610 </t>
  </si>
  <si>
    <t>Стол письменный с приставкой и боковой тумбой</t>
  </si>
  <si>
    <t xml:space="preserve">Шкаф для верхней одежды </t>
  </si>
  <si>
    <t>офисный, каркас деревянный, обивка из искусственной кожи, трансформируемый</t>
  </si>
  <si>
    <t>кроме офисного, каркас деревянный, обивка из искусственной кожи, не регулируемое</t>
  </si>
  <si>
    <t>Шкаф для документов</t>
  </si>
  <si>
    <t>ручная, четырехколесная</t>
  </si>
  <si>
    <t xml:space="preserve">деревянный, письменный </t>
  </si>
  <si>
    <t>Товарищество с ограниченной ответственностью "АФИНИТИ" - 71,5%</t>
  </si>
  <si>
    <t>Товарищество с ограниченной ответственностью "ELEUSIN" - 86,48%</t>
  </si>
  <si>
    <t>Товарищество с ограниченной ответственностью "Albero Bello" - 100%</t>
  </si>
  <si>
    <t>Общественное объединение "Общество инвалидов "ДАР" - 54%</t>
  </si>
  <si>
    <t>Товарищество с ограниченной ответственностью "Алматинская мебельная фабрика" - 92,86%</t>
  </si>
  <si>
    <t>Товарищество с ограниченной ответственностью "Жолбарыс-01" - 80,62%</t>
  </si>
  <si>
    <t>Товарищество с ограниченной ответственностью "Алматинская мебельная фабрика" - 90%</t>
  </si>
  <si>
    <t xml:space="preserve">	Товарищество с ограниченной ответственностью "NUR-AI" - 46,99%</t>
  </si>
  <si>
    <t>Товарищество с ограниченной ответственностью "Шым Снаб 13" - 75%</t>
  </si>
  <si>
    <t>Товарищество с ограниченной ответственностью Компания «TROYA» - 75%</t>
  </si>
  <si>
    <t>Товарищество с ограниченной ответственностью "Adanat" - 65,33%</t>
  </si>
  <si>
    <t>Товарищество с ограниченной ответственностью "A.Priori" - 54,7%</t>
  </si>
  <si>
    <t>Товарищество с ограниченной ответственностью "ТПК Тонар" - 75%</t>
  </si>
  <si>
    <t>Товарищество с ограниченной ответственностью "A.Priori" - 56,25%</t>
  </si>
  <si>
    <t>Товарищество с ограниченной ответственностью "Алматинская мебельная фабрика" - 90,48%</t>
  </si>
  <si>
    <t>Общественное объединение "Общество инвалидов "ДАР" - 67,27%</t>
  </si>
  <si>
    <t>39 У - 1</t>
  </si>
  <si>
    <t>331910.900.000001</t>
  </si>
  <si>
    <t>Работы по ремонту/модернизации фильтров</t>
  </si>
  <si>
    <t>70 Т - 1</t>
  </si>
  <si>
    <t>72 Т - 1</t>
  </si>
  <si>
    <t>26 Р - 1</t>
  </si>
  <si>
    <t>31 Р - 1</t>
  </si>
  <si>
    <t>Работы по модернизации фильтрующего блока газовых компрессоров</t>
  </si>
  <si>
    <t>41 У</t>
  </si>
  <si>
    <t>Группа маркетинга и сбыта</t>
  </si>
  <si>
    <t>522919.100.000000</t>
  </si>
  <si>
    <t>Услуги по транспортно-экспедиторскому обслуживанию</t>
  </si>
  <si>
    <t>Услуги по транспортировке нефти по системе Каспийского Трубопроводного Консорциума</t>
  </si>
  <si>
    <t>166 Т</t>
  </si>
  <si>
    <t>167 Т</t>
  </si>
  <si>
    <t>168 Т</t>
  </si>
  <si>
    <t>169 Т</t>
  </si>
  <si>
    <t>170 Т</t>
  </si>
  <si>
    <t>171 Т</t>
  </si>
  <si>
    <t>310112.300.000000</t>
  </si>
  <si>
    <t>310112.500.000000</t>
  </si>
  <si>
    <t>Тумба офисная</t>
  </si>
  <si>
    <t>Товарищество с ограниченной ответственностью "Krann" - 65,37%</t>
  </si>
  <si>
    <t>Общественное объединение "Нұр сыйла" общество инвалидов" - 69,31%</t>
  </si>
  <si>
    <t>Товарищество с ограниченной ответственностью "BAIA HOLDING" - 70%</t>
  </si>
  <si>
    <t>Общественное объединение "Общество инвалидов "Al-Intisar Group" - 54,15%</t>
  </si>
  <si>
    <t>Товарищество с ограниченной ответственностью "Социально-производственное предприятие "ЖАСА" - 57,89%</t>
  </si>
  <si>
    <t>40 Р</t>
  </si>
  <si>
    <t>960919.900.000000</t>
  </si>
  <si>
    <t>Работы по изготовлению сувенирной/имиджевой/атрибутной продукции</t>
  </si>
  <si>
    <t>35 Р-1</t>
  </si>
  <si>
    <t>20 Р-1</t>
  </si>
  <si>
    <t>173 Т</t>
  </si>
  <si>
    <t>162112.300.000000</t>
  </si>
  <si>
    <t>Стол деревянный, конференционный/для заседаний</t>
  </si>
  <si>
    <t>Панель стеновая из МДФ</t>
  </si>
  <si>
    <t>Корпоративный фонд "Нур Самгау" общественного объединения "Северо-Казахстанское областное общество инвалидов "НУР" - 90,26%</t>
  </si>
  <si>
    <t>Товарищество с ограниченной ответственностью "BNK Group Ltd" - 7,56%</t>
  </si>
  <si>
    <t>172 Т - 1</t>
  </si>
  <si>
    <t>310913.900.000003</t>
  </si>
  <si>
    <t>Гарнитур мебельный для кабинета</t>
  </si>
  <si>
    <t>41 Р</t>
  </si>
  <si>
    <t>620920.000.000000</t>
  </si>
  <si>
    <t>Комплексные работы в сфере информационных технологий «под ключ»</t>
  </si>
  <si>
    <t>Система складского учета и контроля перемещения
ТМЦ</t>
  </si>
  <si>
    <t>176 Т</t>
  </si>
  <si>
    <t>271124.500.000001</t>
  </si>
  <si>
    <t>279070.300.000001</t>
  </si>
  <si>
    <t>272022.300.000000</t>
  </si>
  <si>
    <t>Электродвигатель переменного тока асинхронный, многофазный, мощность более 7,5 кВт, но не более 37 кВт</t>
  </si>
  <si>
    <t>Контроллер управления дизель-генераторной установки</t>
  </si>
  <si>
    <t>Аккумулятор тяговый, напряжение 12-96 В, емкость 210-1000 А/ч, щелочной, никель-железный</t>
  </si>
  <si>
    <t>контроллеров для резервных дизельных электростанций</t>
  </si>
  <si>
    <t>аккумуляторной батареи для электропогрузчика складского хозяйства</t>
  </si>
  <si>
    <t>174 Т - 1</t>
  </si>
  <si>
    <t>Электродвигатель асинхронный взрывозащищенный ВА180М2 УХЛ2 IM1081 380/660В.,  30 кВт,  2945 об/мин</t>
  </si>
  <si>
    <t>177 Т</t>
  </si>
  <si>
    <t xml:space="preserve">Электродвигатель асинхронный взрывозащищенный ВА200М2 У1 IM1081 380/660В., 37 кВт,  2945 об/мин </t>
  </si>
  <si>
    <t>24 Р - Исключено</t>
  </si>
  <si>
    <t>21 У - 1</t>
  </si>
  <si>
    <t>Услуги по огнезащитной обработке деревянных конструкций</t>
  </si>
  <si>
    <t>115 Т - 1</t>
  </si>
  <si>
    <t>89 Т - Исключено</t>
  </si>
  <si>
    <t>113 Т - 1</t>
  </si>
  <si>
    <t>Огнетушитель воздушно-пенный ОВП-10(з)-АВ-01 (ФторПАФ) морозостойкий</t>
  </si>
  <si>
    <t>282922.100.000002</t>
  </si>
  <si>
    <t>Огнетушитель воздушно-пенный</t>
  </si>
  <si>
    <t>124 Т - Исключение</t>
  </si>
  <si>
    <t>116 Т - 1</t>
  </si>
  <si>
    <t>92 Т - 1 - Исключение</t>
  </si>
  <si>
    <t>104 Т - Исключение</t>
  </si>
  <si>
    <t>99 Т - 1</t>
  </si>
  <si>
    <t>103 Т - Исключение</t>
  </si>
  <si>
    <t>100 Т - 1</t>
  </si>
  <si>
    <t>87 Т - Исключение</t>
  </si>
  <si>
    <t>118 Т - 1</t>
  </si>
  <si>
    <t>94 Т - 1 - Исключение</t>
  </si>
  <si>
    <t>119 Т - 1</t>
  </si>
  <si>
    <t>98 Т - Исключение</t>
  </si>
  <si>
    <t>120 Т - 1</t>
  </si>
  <si>
    <t>96 Т - Исключение</t>
  </si>
  <si>
    <t>108 Т - 1</t>
  </si>
  <si>
    <t>109 Т - 1</t>
  </si>
  <si>
    <t>110 Т - 1</t>
  </si>
  <si>
    <t>111 Т - 1</t>
  </si>
  <si>
    <t>112 Т - 1</t>
  </si>
  <si>
    <t>122 Т - 1</t>
  </si>
  <si>
    <t>17 Р - 1</t>
  </si>
  <si>
    <t>16 Р - Исключение</t>
  </si>
  <si>
    <t>178 Т</t>
  </si>
  <si>
    <t>325030.500.000003</t>
  </si>
  <si>
    <t>Кушетка медицинская (мебель медицинская)</t>
  </si>
  <si>
    <t>Кушетка медицинская</t>
  </si>
  <si>
    <t>121 Т - Исключение</t>
  </si>
  <si>
    <t>123 Т - Исключение</t>
  </si>
  <si>
    <t>179 Т</t>
  </si>
  <si>
    <t>282922.100.000006</t>
  </si>
  <si>
    <t>Модуль порошкового пожаротушения</t>
  </si>
  <si>
    <t>Модуль порошкового пожаротушения МАА "Буран-2,5" с самозапуском</t>
  </si>
  <si>
    <t>180 Т</t>
  </si>
  <si>
    <t>231412.100.000062</t>
  </si>
  <si>
    <t>Полотно из стекловолокна, противопожарное</t>
  </si>
  <si>
    <t>Полотно противопожарное асбестовое (1,5*2,0) (С)</t>
  </si>
  <si>
    <t>181 Т</t>
  </si>
  <si>
    <t>139616.300.000000</t>
  </si>
  <si>
    <t>Рукав напорный, прорезиненный из синтетических нитей, пожарный</t>
  </si>
  <si>
    <t>Рукава пожарные напорные Д66-1,6 УХЛ1 с соединительными головками ГР-65</t>
  </si>
  <si>
    <t>Рукава пожарные напорные Д51-1,6 УХЛ1 с соединительными головками ГР-50</t>
  </si>
  <si>
    <t>182 Т</t>
  </si>
  <si>
    <t>244226.700.000001</t>
  </si>
  <si>
    <t>Водосборник рукавный алюминий/резина, условный проход 125 мм</t>
  </si>
  <si>
    <t>Водосборник ВС-125</t>
  </si>
  <si>
    <t>183 Т</t>
  </si>
  <si>
    <t>244226.300.000006</t>
  </si>
  <si>
    <t>Головка соединительная пожарная, тип ГМВ</t>
  </si>
  <si>
    <t>Головка муфтовая всасывающая ГМВ-125</t>
  </si>
  <si>
    <t>184 Т</t>
  </si>
  <si>
    <t>161091.000.000002</t>
  </si>
  <si>
    <t>Услуги по огнезащитному предохранению древесины</t>
  </si>
  <si>
    <t>10 У - 1</t>
  </si>
  <si>
    <t>Геодинамический мониторинг месторождения Восточный Урихтау</t>
  </si>
  <si>
    <t>2 Т - 1 - Исключено</t>
  </si>
  <si>
    <t>3 Т - 1 - Исключено</t>
  </si>
  <si>
    <t>4 Т - 1 - Исключено</t>
  </si>
  <si>
    <t>42 Р</t>
  </si>
  <si>
    <t>43 Р</t>
  </si>
  <si>
    <t>Ремонт кровли пожарного депо</t>
  </si>
  <si>
    <t>Разработка ПСД по объекту: «Обустройство скважин ВУ-5 и ВУ-11»</t>
  </si>
  <si>
    <t>35 У - Исключено</t>
  </si>
  <si>
    <t>439119.100.000001</t>
  </si>
  <si>
    <t>Работы по текущему ремонту крыш, кровельных перекрытий и связанные с этим работы</t>
  </si>
  <si>
    <t>39 Р - Исключено</t>
  </si>
  <si>
    <t>13 У - 1 - Исключено</t>
  </si>
  <si>
    <t>13 Р - Исключено</t>
  </si>
  <si>
    <t>14 Р - Исключено</t>
  </si>
  <si>
    <t>13 Т - Исключено</t>
  </si>
  <si>
    <t>15 Т - Исключено</t>
  </si>
  <si>
    <t>18 Т - Исключено</t>
  </si>
  <si>
    <t>19 Т - Исключено</t>
  </si>
  <si>
    <t>22 Т - Исключено</t>
  </si>
  <si>
    <t>23 Т - Исключено</t>
  </si>
  <si>
    <t>33 Т - Исключено</t>
  </si>
  <si>
    <t>39 Т - Исключено</t>
  </si>
  <si>
    <t>40 Т - Исключено</t>
  </si>
  <si>
    <t>41 Т - Исключено</t>
  </si>
  <si>
    <t>42 Т - Исключено</t>
  </si>
  <si>
    <t>54 Т - Исключено</t>
  </si>
  <si>
    <t>55 Т - Исключено</t>
  </si>
  <si>
    <t>56 Т - Исключено</t>
  </si>
  <si>
    <t>57 Т - Исключено</t>
  </si>
  <si>
    <t>63 Т - Исключено</t>
  </si>
  <si>
    <t>32 Т - 1</t>
  </si>
  <si>
    <t>37 Р-2</t>
  </si>
  <si>
    <t>Разработка ПСД по объекту: Модернизация системы отопления пожарного депо м/р Урихтау в Мугалжарском районе Актюбинской области</t>
  </si>
  <si>
    <t>68 Т - Исключение</t>
  </si>
  <si>
    <t>Исключение от 29.06.2026</t>
  </si>
  <si>
    <t>69 Т - 1 - Исключение</t>
  </si>
  <si>
    <t>73 Т - Исключение</t>
  </si>
  <si>
    <t>175 Т - 1</t>
  </si>
  <si>
    <t>5 Р - 1</t>
  </si>
  <si>
    <t>Перенос сроков осуществления с "2 квартал 2026" на "3 квартал 2026"</t>
  </si>
  <si>
    <t>6 Р - 1</t>
  </si>
  <si>
    <t>1. Изменение количества с "12" на "10"
2. Изменение цены за единицу с "275 862,08" на "331 034"
3. Изменение сроков осуществления с "2 квартал 2026" на "3 квартал 2026"</t>
  </si>
  <si>
    <t>6 У - 1</t>
  </si>
  <si>
    <t>Перенос сроков осуществления с "2 квартал 2026" на "4 квартал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</si>
</sst>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ptos Narrow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5" borderId="1" xfId="1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4" fontId="5" fillId="5" borderId="4" xfId="1" applyNumberFormat="1" applyFont="1" applyFill="1" applyBorder="1" applyAlignment="1">
      <alignment horizontal="center" vertical="center" wrapText="1"/>
    </xf>
    <xf numFmtId="43" fontId="2" fillId="5" borderId="1" xfId="1" applyFont="1" applyFill="1" applyBorder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9" fontId="0" fillId="0" borderId="0" xfId="0" applyNumberFormat="1" applyAlignment="1">
      <alignment horizontal="center" vertical="center" wrapText="1"/>
    </xf>
    <xf numFmtId="9" fontId="5" fillId="6" borderId="0" xfId="0" applyNumberFormat="1" applyFont="1" applyFill="1" applyAlignment="1">
      <alignment horizontal="center" vertical="center" wrapText="1"/>
    </xf>
    <xf numFmtId="9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9" fontId="5" fillId="5" borderId="0" xfId="0" applyNumberFormat="1" applyFont="1" applyFill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3" fontId="5" fillId="5" borderId="0" xfId="0" applyNumberFormat="1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2" fillId="5" borderId="4" xfId="1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5AA6-34E0-4A70-BA57-369CFE3F6E5F}">
  <dimension ref="A2:V288"/>
  <sheetViews>
    <sheetView tabSelected="1" view="pageBreakPreview" zoomScale="70" zoomScaleNormal="70" zoomScaleSheetLayoutView="70" workbookViewId="0">
      <selection activeCell="G14" sqref="G14"/>
    </sheetView>
  </sheetViews>
  <sheetFormatPr defaultColWidth="8.88671875" defaultRowHeight="13.2" x14ac:dyDescent="0.3"/>
  <cols>
    <col min="1" max="1" width="26.88671875" style="11" bestFit="1" customWidth="1"/>
    <col min="2" max="2" width="8.88671875" style="11"/>
    <col min="3" max="3" width="13.109375" style="11" bestFit="1" customWidth="1"/>
    <col min="4" max="4" width="15.77734375" style="11" bestFit="1" customWidth="1"/>
    <col min="5" max="5" width="27.77734375" style="11" bestFit="1" customWidth="1"/>
    <col min="6" max="6" width="40.44140625" style="11" customWidth="1"/>
    <col min="7" max="7" width="42.77734375" style="11" bestFit="1" customWidth="1"/>
    <col min="8" max="8" width="10.44140625" style="11" bestFit="1" customWidth="1"/>
    <col min="9" max="9" width="14" style="11" customWidth="1"/>
    <col min="10" max="10" width="15.6640625" style="11" bestFit="1" customWidth="1"/>
    <col min="11" max="11" width="18.88671875" style="11" customWidth="1"/>
    <col min="12" max="12" width="21.109375" style="11" bestFit="1" customWidth="1"/>
    <col min="13" max="13" width="20.44140625" style="11" bestFit="1" customWidth="1"/>
    <col min="14" max="14" width="16.33203125" style="11" bestFit="1" customWidth="1"/>
    <col min="15" max="15" width="18.21875" style="11" bestFit="1" customWidth="1"/>
    <col min="16" max="16" width="16.77734375" style="11" bestFit="1" customWidth="1"/>
    <col min="17" max="17" width="25.5546875" style="11" bestFit="1" customWidth="1"/>
    <col min="18" max="18" width="8.33203125" style="35" bestFit="1" customWidth="1"/>
    <col min="19" max="19" width="32" style="11" bestFit="1" customWidth="1"/>
    <col min="20" max="20" width="28.5546875" style="11" bestFit="1" customWidth="1"/>
    <col min="21" max="21" width="42.33203125" style="11" bestFit="1" customWidth="1"/>
    <col min="22" max="22" width="18.88671875" style="11" bestFit="1" customWidth="1"/>
    <col min="23" max="16384" width="8.88671875" style="11"/>
  </cols>
  <sheetData>
    <row r="2" spans="1:22" x14ac:dyDescent="0.3">
      <c r="N2" s="62" t="s">
        <v>11</v>
      </c>
      <c r="O2" s="62"/>
    </row>
    <row r="3" spans="1:22" x14ac:dyDescent="0.3">
      <c r="N3" s="62" t="s">
        <v>9</v>
      </c>
      <c r="O3" s="62"/>
    </row>
    <row r="4" spans="1:22" x14ac:dyDescent="0.3">
      <c r="N4" s="62" t="s">
        <v>10</v>
      </c>
      <c r="O4" s="62"/>
    </row>
    <row r="5" spans="1:22" x14ac:dyDescent="0.3">
      <c r="N5" s="12"/>
      <c r="O5" s="12"/>
    </row>
    <row r="6" spans="1:22" x14ac:dyDescent="0.3">
      <c r="N6" s="62" t="s">
        <v>26</v>
      </c>
      <c r="O6" s="62"/>
    </row>
    <row r="7" spans="1:22" x14ac:dyDescent="0.3">
      <c r="C7" s="12"/>
      <c r="D7" s="62" t="s">
        <v>25</v>
      </c>
      <c r="E7" s="62"/>
      <c r="F7" s="62"/>
      <c r="G7" s="62"/>
      <c r="H7" s="62"/>
      <c r="I7" s="62"/>
      <c r="J7" s="62"/>
      <c r="K7" s="62"/>
      <c r="L7" s="62"/>
      <c r="M7" s="12"/>
    </row>
    <row r="8" spans="1:22" x14ac:dyDescent="0.3">
      <c r="C8" s="12"/>
    </row>
    <row r="9" spans="1:22" ht="79.2" x14ac:dyDescent="0.3">
      <c r="A9" s="13" t="s">
        <v>22</v>
      </c>
      <c r="B9" s="13" t="s">
        <v>23</v>
      </c>
      <c r="C9" s="2" t="s">
        <v>0</v>
      </c>
      <c r="D9" s="2" t="s">
        <v>1</v>
      </c>
      <c r="E9" s="2" t="s">
        <v>2</v>
      </c>
      <c r="F9" s="2" t="s">
        <v>24</v>
      </c>
      <c r="G9" s="2" t="s">
        <v>3</v>
      </c>
      <c r="H9" s="2" t="s">
        <v>4</v>
      </c>
      <c r="I9" s="2" t="s">
        <v>5</v>
      </c>
      <c r="J9" s="2" t="s">
        <v>27</v>
      </c>
      <c r="K9" s="2" t="s">
        <v>29</v>
      </c>
      <c r="L9" s="2" t="s">
        <v>6</v>
      </c>
      <c r="M9" s="2" t="s">
        <v>697</v>
      </c>
      <c r="N9" s="2" t="s">
        <v>28</v>
      </c>
      <c r="O9" s="2" t="s">
        <v>7</v>
      </c>
      <c r="P9" s="11" t="s">
        <v>558</v>
      </c>
      <c r="Q9" s="11" t="s">
        <v>698</v>
      </c>
      <c r="R9" s="37" t="s">
        <v>837</v>
      </c>
      <c r="S9" s="61" t="s">
        <v>839</v>
      </c>
      <c r="T9" s="61"/>
      <c r="U9" s="61"/>
      <c r="V9" s="40" t="s">
        <v>840</v>
      </c>
    </row>
    <row r="10" spans="1:22" x14ac:dyDescent="0.3">
      <c r="A10" s="7">
        <v>1</v>
      </c>
      <c r="B10" s="7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R10" s="37"/>
      <c r="S10" s="32"/>
      <c r="T10" s="32"/>
      <c r="U10" s="32"/>
      <c r="V10" s="40"/>
    </row>
    <row r="11" spans="1:22" s="1" customFormat="1" ht="14.4" x14ac:dyDescent="0.3">
      <c r="A11" s="69" t="s">
        <v>12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1"/>
      <c r="R11" s="38"/>
      <c r="S11" s="39"/>
      <c r="T11" s="39"/>
      <c r="U11" s="39"/>
      <c r="V11" s="41"/>
    </row>
    <row r="12" spans="1:22" ht="26.4" x14ac:dyDescent="0.3">
      <c r="A12" s="7" t="s">
        <v>56</v>
      </c>
      <c r="B12" s="7" t="s">
        <v>636</v>
      </c>
      <c r="C12" s="7">
        <v>5224</v>
      </c>
      <c r="D12" s="15" t="s">
        <v>13</v>
      </c>
      <c r="E12" s="15" t="s">
        <v>30</v>
      </c>
      <c r="F12" s="15" t="s">
        <v>462</v>
      </c>
      <c r="G12" s="15" t="s">
        <v>632</v>
      </c>
      <c r="H12" s="15" t="s">
        <v>31</v>
      </c>
      <c r="I12" s="16">
        <v>1</v>
      </c>
      <c r="J12" s="16">
        <v>10958000</v>
      </c>
      <c r="K12" s="16">
        <f>I12*J12</f>
        <v>10958000</v>
      </c>
      <c r="L12" s="44" t="s">
        <v>32</v>
      </c>
      <c r="M12" s="15" t="s">
        <v>695</v>
      </c>
      <c r="N12" s="15" t="s">
        <v>85</v>
      </c>
      <c r="O12" s="17" t="s">
        <v>14</v>
      </c>
      <c r="P12" s="11" t="s">
        <v>560</v>
      </c>
    </row>
    <row r="13" spans="1:22" s="31" customFormat="1" ht="39.6" x14ac:dyDescent="0.3">
      <c r="A13" s="26" t="s">
        <v>56</v>
      </c>
      <c r="B13" s="26" t="s">
        <v>87</v>
      </c>
      <c r="C13" s="26">
        <v>5224</v>
      </c>
      <c r="D13" s="27" t="s">
        <v>1144</v>
      </c>
      <c r="E13" s="27" t="s">
        <v>34</v>
      </c>
      <c r="F13" s="27" t="s">
        <v>463</v>
      </c>
      <c r="G13" s="27" t="s">
        <v>633</v>
      </c>
      <c r="H13" s="27" t="s">
        <v>31</v>
      </c>
      <c r="I13" s="28">
        <v>0</v>
      </c>
      <c r="J13" s="28">
        <v>0</v>
      </c>
      <c r="K13" s="28">
        <f t="shared" ref="K13:K76" si="0">I13*J13</f>
        <v>0</v>
      </c>
      <c r="L13" s="27" t="s">
        <v>32</v>
      </c>
      <c r="M13" s="27" t="s">
        <v>696</v>
      </c>
      <c r="N13" s="27" t="s">
        <v>85</v>
      </c>
      <c r="O13" s="30" t="s">
        <v>14</v>
      </c>
      <c r="P13" s="31" t="s">
        <v>560</v>
      </c>
      <c r="R13" s="42" t="s">
        <v>838</v>
      </c>
      <c r="S13" s="31" t="s">
        <v>859</v>
      </c>
    </row>
    <row r="14" spans="1:22" s="31" customFormat="1" ht="26.4" x14ac:dyDescent="0.3">
      <c r="A14" s="26" t="s">
        <v>56</v>
      </c>
      <c r="B14" s="26" t="s">
        <v>87</v>
      </c>
      <c r="C14" s="26">
        <v>5224</v>
      </c>
      <c r="D14" s="27" t="s">
        <v>1145</v>
      </c>
      <c r="E14" s="27" t="s">
        <v>35</v>
      </c>
      <c r="F14" s="27" t="s">
        <v>464</v>
      </c>
      <c r="G14" s="27" t="s">
        <v>634</v>
      </c>
      <c r="H14" s="27" t="s">
        <v>31</v>
      </c>
      <c r="I14" s="28">
        <v>0</v>
      </c>
      <c r="J14" s="28">
        <v>0</v>
      </c>
      <c r="K14" s="28">
        <f t="shared" si="0"/>
        <v>0</v>
      </c>
      <c r="L14" s="27" t="s">
        <v>32</v>
      </c>
      <c r="M14" s="27" t="s">
        <v>696</v>
      </c>
      <c r="N14" s="27" t="s">
        <v>85</v>
      </c>
      <c r="O14" s="30" t="s">
        <v>14</v>
      </c>
      <c r="P14" s="31" t="s">
        <v>560</v>
      </c>
      <c r="R14" s="42" t="s">
        <v>838</v>
      </c>
      <c r="S14" s="31" t="s">
        <v>858</v>
      </c>
    </row>
    <row r="15" spans="1:22" s="31" customFormat="1" ht="39.6" x14ac:dyDescent="0.3">
      <c r="A15" s="26" t="s">
        <v>56</v>
      </c>
      <c r="B15" s="26" t="s">
        <v>87</v>
      </c>
      <c r="C15" s="26">
        <v>5224</v>
      </c>
      <c r="D15" s="27" t="s">
        <v>1146</v>
      </c>
      <c r="E15" s="27" t="s">
        <v>37</v>
      </c>
      <c r="F15" s="27" t="s">
        <v>465</v>
      </c>
      <c r="G15" s="27" t="s">
        <v>635</v>
      </c>
      <c r="H15" s="27" t="s">
        <v>31</v>
      </c>
      <c r="I15" s="28">
        <v>0</v>
      </c>
      <c r="J15" s="28">
        <v>0</v>
      </c>
      <c r="K15" s="28">
        <f t="shared" si="0"/>
        <v>0</v>
      </c>
      <c r="L15" s="27" t="s">
        <v>32</v>
      </c>
      <c r="M15" s="27" t="s">
        <v>695</v>
      </c>
      <c r="N15" s="27" t="s">
        <v>85</v>
      </c>
      <c r="O15" s="30" t="s">
        <v>14</v>
      </c>
      <c r="P15" s="31" t="s">
        <v>560</v>
      </c>
      <c r="R15" s="42"/>
      <c r="S15" s="54"/>
    </row>
    <row r="16" spans="1:22" ht="52.8" x14ac:dyDescent="0.3">
      <c r="A16" s="7" t="s">
        <v>237</v>
      </c>
      <c r="B16" s="7" t="s">
        <v>64</v>
      </c>
      <c r="C16" s="7">
        <v>5224</v>
      </c>
      <c r="D16" s="15" t="s">
        <v>36</v>
      </c>
      <c r="E16" s="45" t="s">
        <v>110</v>
      </c>
      <c r="F16" s="15" t="s">
        <v>466</v>
      </c>
      <c r="G16" s="15" t="s">
        <v>111</v>
      </c>
      <c r="H16" s="15" t="s">
        <v>112</v>
      </c>
      <c r="I16" s="18">
        <v>7.7854799999999997</v>
      </c>
      <c r="J16" s="18">
        <v>1993000</v>
      </c>
      <c r="K16" s="16">
        <f t="shared" si="0"/>
        <v>15516461.639999999</v>
      </c>
      <c r="L16" s="7" t="s">
        <v>32</v>
      </c>
      <c r="M16" s="15" t="s">
        <v>696</v>
      </c>
      <c r="N16" s="15" t="s">
        <v>33</v>
      </c>
      <c r="O16" s="17" t="s">
        <v>14</v>
      </c>
      <c r="P16" s="11" t="s">
        <v>560</v>
      </c>
      <c r="R16" s="35">
        <v>0.60499999999999998</v>
      </c>
      <c r="S16" s="11" t="s">
        <v>699</v>
      </c>
      <c r="T16" s="11" t="s">
        <v>700</v>
      </c>
      <c r="U16" s="11" t="s">
        <v>701</v>
      </c>
    </row>
    <row r="17" spans="1:21" ht="52.8" x14ac:dyDescent="0.3">
      <c r="A17" s="7" t="s">
        <v>237</v>
      </c>
      <c r="B17" s="7" t="s">
        <v>64</v>
      </c>
      <c r="C17" s="7">
        <v>5224</v>
      </c>
      <c r="D17" s="15" t="s">
        <v>38</v>
      </c>
      <c r="E17" s="45" t="s">
        <v>110</v>
      </c>
      <c r="F17" s="15" t="s">
        <v>466</v>
      </c>
      <c r="G17" s="15" t="s">
        <v>113</v>
      </c>
      <c r="H17" s="15" t="s">
        <v>112</v>
      </c>
      <c r="I17" s="18">
        <v>5.7196300000000004</v>
      </c>
      <c r="J17" s="18">
        <v>1993000</v>
      </c>
      <c r="K17" s="16">
        <f t="shared" si="0"/>
        <v>11399222.590000002</v>
      </c>
      <c r="L17" s="7" t="s">
        <v>32</v>
      </c>
      <c r="M17" s="15" t="s">
        <v>696</v>
      </c>
      <c r="N17" s="15" t="s">
        <v>33</v>
      </c>
      <c r="O17" s="17" t="s">
        <v>14</v>
      </c>
      <c r="P17" s="11" t="s">
        <v>560</v>
      </c>
      <c r="R17" s="35">
        <v>0.60499999999999998</v>
      </c>
      <c r="S17" s="11" t="s">
        <v>699</v>
      </c>
      <c r="T17" s="11" t="s">
        <v>700</v>
      </c>
      <c r="U17" s="11" t="s">
        <v>701</v>
      </c>
    </row>
    <row r="18" spans="1:21" ht="39.6" x14ac:dyDescent="0.3">
      <c r="A18" s="7" t="s">
        <v>237</v>
      </c>
      <c r="B18" s="7" t="s">
        <v>64</v>
      </c>
      <c r="C18" s="7">
        <v>5224</v>
      </c>
      <c r="D18" s="15" t="s">
        <v>39</v>
      </c>
      <c r="E18" s="45" t="s">
        <v>114</v>
      </c>
      <c r="F18" s="15" t="s">
        <v>467</v>
      </c>
      <c r="G18" s="15" t="s">
        <v>115</v>
      </c>
      <c r="H18" s="15" t="s">
        <v>112</v>
      </c>
      <c r="I18" s="18">
        <v>8.4</v>
      </c>
      <c r="J18" s="18">
        <v>1768000</v>
      </c>
      <c r="K18" s="16">
        <f t="shared" si="0"/>
        <v>14851200</v>
      </c>
      <c r="L18" s="7" t="s">
        <v>32</v>
      </c>
      <c r="M18" s="15" t="s">
        <v>696</v>
      </c>
      <c r="N18" s="15" t="s">
        <v>33</v>
      </c>
      <c r="O18" s="17" t="s">
        <v>14</v>
      </c>
      <c r="P18" s="11" t="s">
        <v>560</v>
      </c>
      <c r="R18" s="35">
        <v>0.48499999999999999</v>
      </c>
      <c r="S18" s="11" t="s">
        <v>702</v>
      </c>
      <c r="T18" s="11" t="s">
        <v>703</v>
      </c>
      <c r="U18" s="11" t="s">
        <v>704</v>
      </c>
    </row>
    <row r="19" spans="1:21" ht="26.4" x14ac:dyDescent="0.3">
      <c r="A19" s="7" t="s">
        <v>237</v>
      </c>
      <c r="B19" s="7" t="s">
        <v>64</v>
      </c>
      <c r="C19" s="7">
        <v>5224</v>
      </c>
      <c r="D19" s="15" t="s">
        <v>387</v>
      </c>
      <c r="E19" s="45" t="s">
        <v>116</v>
      </c>
      <c r="F19" s="15" t="s">
        <v>468</v>
      </c>
      <c r="G19" s="15" t="s">
        <v>117</v>
      </c>
      <c r="H19" s="15" t="s">
        <v>112</v>
      </c>
      <c r="I19" s="18">
        <v>12</v>
      </c>
      <c r="J19" s="18">
        <v>1687000</v>
      </c>
      <c r="K19" s="16">
        <f t="shared" si="0"/>
        <v>20244000</v>
      </c>
      <c r="L19" s="7" t="s">
        <v>32</v>
      </c>
      <c r="M19" s="15" t="s">
        <v>695</v>
      </c>
      <c r="N19" s="15" t="s">
        <v>33</v>
      </c>
      <c r="O19" s="17" t="s">
        <v>14</v>
      </c>
      <c r="P19" s="11" t="s">
        <v>560</v>
      </c>
    </row>
    <row r="20" spans="1:21" ht="26.4" x14ac:dyDescent="0.3">
      <c r="A20" s="7" t="s">
        <v>237</v>
      </c>
      <c r="B20" s="7" t="s">
        <v>64</v>
      </c>
      <c r="C20" s="15">
        <v>5224</v>
      </c>
      <c r="D20" s="15" t="s">
        <v>388</v>
      </c>
      <c r="E20" s="15" t="s">
        <v>119</v>
      </c>
      <c r="F20" s="15" t="s">
        <v>469</v>
      </c>
      <c r="G20" s="15" t="s">
        <v>120</v>
      </c>
      <c r="H20" s="15" t="s">
        <v>112</v>
      </c>
      <c r="I20" s="14">
        <v>24</v>
      </c>
      <c r="J20" s="14">
        <v>1026000</v>
      </c>
      <c r="K20" s="16">
        <f t="shared" si="0"/>
        <v>24624000</v>
      </c>
      <c r="L20" s="7" t="s">
        <v>32</v>
      </c>
      <c r="M20" s="15" t="s">
        <v>695</v>
      </c>
      <c r="N20" s="15" t="s">
        <v>33</v>
      </c>
      <c r="O20" s="17" t="s">
        <v>14</v>
      </c>
      <c r="P20" s="11" t="s">
        <v>560</v>
      </c>
    </row>
    <row r="21" spans="1:21" ht="39.6" x14ac:dyDescent="0.3">
      <c r="A21" s="15" t="s">
        <v>265</v>
      </c>
      <c r="B21" s="15" t="s">
        <v>57</v>
      </c>
      <c r="C21" s="15">
        <v>5224</v>
      </c>
      <c r="D21" s="15" t="s">
        <v>389</v>
      </c>
      <c r="E21" s="15" t="s">
        <v>121</v>
      </c>
      <c r="F21" s="15" t="s">
        <v>470</v>
      </c>
      <c r="G21" s="15" t="s">
        <v>122</v>
      </c>
      <c r="H21" s="15" t="s">
        <v>31</v>
      </c>
      <c r="I21" s="14">
        <v>4</v>
      </c>
      <c r="J21" s="14">
        <v>20000</v>
      </c>
      <c r="K21" s="16">
        <f t="shared" si="0"/>
        <v>80000</v>
      </c>
      <c r="L21" s="7" t="s">
        <v>32</v>
      </c>
      <c r="M21" s="15" t="s">
        <v>696</v>
      </c>
      <c r="N21" s="15" t="s">
        <v>83</v>
      </c>
      <c r="O21" s="17" t="s">
        <v>14</v>
      </c>
      <c r="P21" s="11" t="s">
        <v>560</v>
      </c>
      <c r="R21" s="35">
        <v>0.48359999999999997</v>
      </c>
      <c r="S21" s="11" t="s">
        <v>705</v>
      </c>
    </row>
    <row r="22" spans="1:21" ht="26.4" x14ac:dyDescent="0.3">
      <c r="A22" s="15" t="s">
        <v>265</v>
      </c>
      <c r="B22" s="15" t="s">
        <v>57</v>
      </c>
      <c r="C22" s="15">
        <v>5224</v>
      </c>
      <c r="D22" s="15" t="s">
        <v>390</v>
      </c>
      <c r="E22" s="15" t="s">
        <v>123</v>
      </c>
      <c r="F22" s="15" t="s">
        <v>471</v>
      </c>
      <c r="G22" s="15" t="s">
        <v>124</v>
      </c>
      <c r="H22" s="15" t="s">
        <v>31</v>
      </c>
      <c r="I22" s="14">
        <v>4</v>
      </c>
      <c r="J22" s="14">
        <v>17000</v>
      </c>
      <c r="K22" s="16">
        <f t="shared" si="0"/>
        <v>68000</v>
      </c>
      <c r="L22" s="7" t="s">
        <v>32</v>
      </c>
      <c r="M22" s="15" t="s">
        <v>695</v>
      </c>
      <c r="N22" s="15" t="s">
        <v>83</v>
      </c>
      <c r="O22" s="17" t="s">
        <v>14</v>
      </c>
      <c r="P22" s="11" t="s">
        <v>560</v>
      </c>
    </row>
    <row r="23" spans="1:21" ht="39.6" x14ac:dyDescent="0.3">
      <c r="A23" s="15" t="s">
        <v>265</v>
      </c>
      <c r="B23" s="15" t="s">
        <v>57</v>
      </c>
      <c r="C23" s="15">
        <v>5224</v>
      </c>
      <c r="D23" s="15" t="s">
        <v>391</v>
      </c>
      <c r="E23" s="15" t="s">
        <v>562</v>
      </c>
      <c r="F23" s="15" t="s">
        <v>563</v>
      </c>
      <c r="G23" s="15" t="s">
        <v>125</v>
      </c>
      <c r="H23" s="15" t="s">
        <v>31</v>
      </c>
      <c r="I23" s="14">
        <v>4</v>
      </c>
      <c r="J23" s="14">
        <v>50000</v>
      </c>
      <c r="K23" s="16">
        <f t="shared" si="0"/>
        <v>200000</v>
      </c>
      <c r="L23" s="7" t="s">
        <v>32</v>
      </c>
      <c r="M23" s="15" t="s">
        <v>696</v>
      </c>
      <c r="N23" s="15" t="s">
        <v>83</v>
      </c>
      <c r="O23" s="17" t="s">
        <v>14</v>
      </c>
      <c r="P23" s="11" t="s">
        <v>560</v>
      </c>
      <c r="R23" s="35" t="s">
        <v>838</v>
      </c>
      <c r="S23" s="11" t="s">
        <v>706</v>
      </c>
      <c r="T23" s="11" t="s">
        <v>707</v>
      </c>
    </row>
    <row r="24" spans="1:21" s="31" customFormat="1" ht="26.4" x14ac:dyDescent="0.3">
      <c r="A24" s="27" t="s">
        <v>265</v>
      </c>
      <c r="B24" s="27" t="s">
        <v>57</v>
      </c>
      <c r="C24" s="27">
        <v>5224</v>
      </c>
      <c r="D24" s="27" t="s">
        <v>1158</v>
      </c>
      <c r="E24" s="27" t="s">
        <v>126</v>
      </c>
      <c r="F24" s="27" t="s">
        <v>472</v>
      </c>
      <c r="G24" s="27" t="s">
        <v>127</v>
      </c>
      <c r="H24" s="27" t="s">
        <v>31</v>
      </c>
      <c r="I24" s="29">
        <v>0</v>
      </c>
      <c r="J24" s="29">
        <v>0</v>
      </c>
      <c r="K24" s="28">
        <f t="shared" si="0"/>
        <v>0</v>
      </c>
      <c r="L24" s="26" t="s">
        <v>32</v>
      </c>
      <c r="M24" s="27" t="s">
        <v>695</v>
      </c>
      <c r="N24" s="27" t="s">
        <v>83</v>
      </c>
      <c r="O24" s="30" t="s">
        <v>14</v>
      </c>
      <c r="P24" s="31" t="s">
        <v>560</v>
      </c>
      <c r="R24" s="42"/>
    </row>
    <row r="25" spans="1:21" ht="26.4" x14ac:dyDescent="0.3">
      <c r="A25" s="15" t="s">
        <v>265</v>
      </c>
      <c r="B25" s="15" t="s">
        <v>57</v>
      </c>
      <c r="C25" s="15">
        <v>5224</v>
      </c>
      <c r="D25" s="15" t="s">
        <v>392</v>
      </c>
      <c r="E25" s="15" t="s">
        <v>128</v>
      </c>
      <c r="F25" s="15" t="s">
        <v>473</v>
      </c>
      <c r="G25" s="15" t="s">
        <v>129</v>
      </c>
      <c r="H25" s="15" t="s">
        <v>31</v>
      </c>
      <c r="I25" s="14">
        <v>25</v>
      </c>
      <c r="J25" s="14">
        <v>20000</v>
      </c>
      <c r="K25" s="16">
        <f t="shared" si="0"/>
        <v>500000</v>
      </c>
      <c r="L25" s="7" t="s">
        <v>32</v>
      </c>
      <c r="M25" s="15" t="s">
        <v>695</v>
      </c>
      <c r="N25" s="15" t="s">
        <v>83</v>
      </c>
      <c r="O25" s="17" t="s">
        <v>14</v>
      </c>
      <c r="P25" s="11" t="s">
        <v>560</v>
      </c>
    </row>
    <row r="26" spans="1:21" s="31" customFormat="1" ht="26.4" x14ac:dyDescent="0.3">
      <c r="A26" s="27" t="s">
        <v>265</v>
      </c>
      <c r="B26" s="27" t="s">
        <v>57</v>
      </c>
      <c r="C26" s="27">
        <v>5224</v>
      </c>
      <c r="D26" s="27" t="s">
        <v>1159</v>
      </c>
      <c r="E26" s="27" t="s">
        <v>130</v>
      </c>
      <c r="F26" s="27" t="s">
        <v>474</v>
      </c>
      <c r="G26" s="27" t="s">
        <v>131</v>
      </c>
      <c r="H26" s="27" t="s">
        <v>31</v>
      </c>
      <c r="I26" s="29">
        <v>0</v>
      </c>
      <c r="J26" s="29">
        <v>0</v>
      </c>
      <c r="K26" s="28">
        <f t="shared" si="0"/>
        <v>0</v>
      </c>
      <c r="L26" s="26" t="s">
        <v>32</v>
      </c>
      <c r="M26" s="27" t="s">
        <v>695</v>
      </c>
      <c r="N26" s="27" t="s">
        <v>83</v>
      </c>
      <c r="O26" s="30" t="s">
        <v>14</v>
      </c>
      <c r="P26" s="31" t="s">
        <v>560</v>
      </c>
      <c r="R26" s="42"/>
    </row>
    <row r="27" spans="1:21" ht="39.6" x14ac:dyDescent="0.3">
      <c r="A27" s="15" t="s">
        <v>265</v>
      </c>
      <c r="B27" s="15" t="s">
        <v>57</v>
      </c>
      <c r="C27" s="15">
        <v>5224</v>
      </c>
      <c r="D27" s="15" t="s">
        <v>393</v>
      </c>
      <c r="E27" s="15" t="s">
        <v>132</v>
      </c>
      <c r="F27" s="15" t="s">
        <v>475</v>
      </c>
      <c r="G27" s="15" t="s">
        <v>133</v>
      </c>
      <c r="H27" s="15" t="s">
        <v>31</v>
      </c>
      <c r="I27" s="14">
        <v>10</v>
      </c>
      <c r="J27" s="14">
        <v>77000</v>
      </c>
      <c r="K27" s="16">
        <f t="shared" si="0"/>
        <v>770000</v>
      </c>
      <c r="L27" s="7" t="s">
        <v>32</v>
      </c>
      <c r="M27" s="15" t="s">
        <v>696</v>
      </c>
      <c r="N27" s="15" t="s">
        <v>83</v>
      </c>
      <c r="O27" s="17" t="s">
        <v>14</v>
      </c>
      <c r="P27" s="11" t="s">
        <v>560</v>
      </c>
      <c r="R27" s="35">
        <v>0.87670000000000003</v>
      </c>
      <c r="S27" s="11" t="s">
        <v>708</v>
      </c>
      <c r="T27" s="11" t="s">
        <v>709</v>
      </c>
      <c r="U27" s="11" t="s">
        <v>710</v>
      </c>
    </row>
    <row r="28" spans="1:21" ht="39.6" x14ac:dyDescent="0.3">
      <c r="A28" s="15" t="s">
        <v>265</v>
      </c>
      <c r="B28" s="15" t="s">
        <v>57</v>
      </c>
      <c r="C28" s="15">
        <v>5224</v>
      </c>
      <c r="D28" s="15" t="s">
        <v>394</v>
      </c>
      <c r="E28" s="15" t="s">
        <v>134</v>
      </c>
      <c r="F28" s="15" t="s">
        <v>556</v>
      </c>
      <c r="G28" s="15" t="s">
        <v>135</v>
      </c>
      <c r="H28" s="15" t="s">
        <v>31</v>
      </c>
      <c r="I28" s="14">
        <v>10</v>
      </c>
      <c r="J28" s="14">
        <v>8600</v>
      </c>
      <c r="K28" s="16">
        <f t="shared" si="0"/>
        <v>86000</v>
      </c>
      <c r="L28" s="7" t="s">
        <v>32</v>
      </c>
      <c r="M28" s="15" t="s">
        <v>696</v>
      </c>
      <c r="N28" s="15" t="s">
        <v>83</v>
      </c>
      <c r="O28" s="17" t="s">
        <v>14</v>
      </c>
      <c r="P28" s="11" t="s">
        <v>560</v>
      </c>
      <c r="R28" s="35">
        <v>0.90129999999999999</v>
      </c>
      <c r="S28" s="11" t="s">
        <v>711</v>
      </c>
      <c r="T28" s="11" t="s">
        <v>712</v>
      </c>
      <c r="U28" s="11" t="s">
        <v>713</v>
      </c>
    </row>
    <row r="29" spans="1:21" s="31" customFormat="1" ht="39.6" x14ac:dyDescent="0.3">
      <c r="A29" s="27" t="s">
        <v>265</v>
      </c>
      <c r="B29" s="27" t="s">
        <v>57</v>
      </c>
      <c r="C29" s="27">
        <v>5224</v>
      </c>
      <c r="D29" s="27" t="s">
        <v>1160</v>
      </c>
      <c r="E29" s="27" t="s">
        <v>114</v>
      </c>
      <c r="F29" s="27" t="s">
        <v>467</v>
      </c>
      <c r="G29" s="27" t="s">
        <v>136</v>
      </c>
      <c r="H29" s="27" t="s">
        <v>31</v>
      </c>
      <c r="I29" s="29">
        <v>0</v>
      </c>
      <c r="J29" s="29">
        <v>0</v>
      </c>
      <c r="K29" s="28">
        <f t="shared" si="0"/>
        <v>0</v>
      </c>
      <c r="L29" s="26" t="s">
        <v>32</v>
      </c>
      <c r="M29" s="27" t="s">
        <v>696</v>
      </c>
      <c r="N29" s="27" t="s">
        <v>83</v>
      </c>
      <c r="O29" s="30" t="s">
        <v>14</v>
      </c>
      <c r="P29" s="31" t="s">
        <v>560</v>
      </c>
      <c r="R29" s="42">
        <v>0.59160000000000001</v>
      </c>
      <c r="S29" s="31" t="s">
        <v>714</v>
      </c>
      <c r="T29" s="31" t="s">
        <v>715</v>
      </c>
      <c r="U29" s="31" t="s">
        <v>716</v>
      </c>
    </row>
    <row r="30" spans="1:21" s="31" customFormat="1" ht="26.4" x14ac:dyDescent="0.3">
      <c r="A30" s="27" t="s">
        <v>265</v>
      </c>
      <c r="B30" s="27" t="s">
        <v>57</v>
      </c>
      <c r="C30" s="27">
        <v>5224</v>
      </c>
      <c r="D30" s="27" t="s">
        <v>1161</v>
      </c>
      <c r="E30" s="27" t="s">
        <v>137</v>
      </c>
      <c r="F30" s="27" t="s">
        <v>476</v>
      </c>
      <c r="G30" s="27" t="s">
        <v>138</v>
      </c>
      <c r="H30" s="27" t="s">
        <v>31</v>
      </c>
      <c r="I30" s="29">
        <v>0</v>
      </c>
      <c r="J30" s="29">
        <v>0</v>
      </c>
      <c r="K30" s="28">
        <f t="shared" si="0"/>
        <v>0</v>
      </c>
      <c r="L30" s="26" t="s">
        <v>32</v>
      </c>
      <c r="M30" s="27" t="s">
        <v>695</v>
      </c>
      <c r="N30" s="27" t="s">
        <v>83</v>
      </c>
      <c r="O30" s="30" t="s">
        <v>14</v>
      </c>
      <c r="P30" s="31" t="s">
        <v>560</v>
      </c>
      <c r="R30" s="42"/>
    </row>
    <row r="31" spans="1:21" ht="26.4" x14ac:dyDescent="0.3">
      <c r="A31" s="15" t="s">
        <v>265</v>
      </c>
      <c r="B31" s="15" t="s">
        <v>57</v>
      </c>
      <c r="C31" s="15">
        <v>5224</v>
      </c>
      <c r="D31" s="15" t="s">
        <v>395</v>
      </c>
      <c r="E31" s="15" t="s">
        <v>139</v>
      </c>
      <c r="F31" s="15" t="s">
        <v>477</v>
      </c>
      <c r="G31" s="15" t="s">
        <v>140</v>
      </c>
      <c r="H31" s="15" t="s">
        <v>31</v>
      </c>
      <c r="I31" s="14">
        <v>25</v>
      </c>
      <c r="J31" s="14">
        <v>5000</v>
      </c>
      <c r="K31" s="16">
        <f t="shared" si="0"/>
        <v>125000</v>
      </c>
      <c r="L31" s="7" t="s">
        <v>32</v>
      </c>
      <c r="M31" s="15" t="s">
        <v>696</v>
      </c>
      <c r="N31" s="15" t="s">
        <v>83</v>
      </c>
      <c r="O31" s="17" t="s">
        <v>14</v>
      </c>
      <c r="P31" s="11" t="s">
        <v>560</v>
      </c>
      <c r="R31" s="35" t="s">
        <v>838</v>
      </c>
      <c r="S31" s="11" t="s">
        <v>717</v>
      </c>
    </row>
    <row r="32" spans="1:21" ht="26.4" x14ac:dyDescent="0.3">
      <c r="A32" s="15" t="s">
        <v>265</v>
      </c>
      <c r="B32" s="15" t="s">
        <v>57</v>
      </c>
      <c r="C32" s="15">
        <v>5224</v>
      </c>
      <c r="D32" s="15" t="s">
        <v>396</v>
      </c>
      <c r="E32" s="15" t="s">
        <v>141</v>
      </c>
      <c r="F32" s="15" t="s">
        <v>478</v>
      </c>
      <c r="G32" s="15" t="s">
        <v>142</v>
      </c>
      <c r="H32" s="15" t="s">
        <v>31</v>
      </c>
      <c r="I32" s="14">
        <v>20</v>
      </c>
      <c r="J32" s="14">
        <v>4500</v>
      </c>
      <c r="K32" s="16">
        <f t="shared" si="0"/>
        <v>90000</v>
      </c>
      <c r="L32" s="7" t="s">
        <v>32</v>
      </c>
      <c r="M32" s="15" t="s">
        <v>695</v>
      </c>
      <c r="N32" s="15" t="s">
        <v>83</v>
      </c>
      <c r="O32" s="17" t="s">
        <v>14</v>
      </c>
      <c r="P32" s="11" t="s">
        <v>560</v>
      </c>
    </row>
    <row r="33" spans="1:21" s="31" customFormat="1" ht="26.4" x14ac:dyDescent="0.3">
      <c r="A33" s="27" t="s">
        <v>265</v>
      </c>
      <c r="B33" s="27" t="s">
        <v>57</v>
      </c>
      <c r="C33" s="27">
        <v>5224</v>
      </c>
      <c r="D33" s="27" t="s">
        <v>1162</v>
      </c>
      <c r="E33" s="27" t="s">
        <v>143</v>
      </c>
      <c r="F33" s="27" t="s">
        <v>479</v>
      </c>
      <c r="G33" s="27" t="s">
        <v>144</v>
      </c>
      <c r="H33" s="27" t="s">
        <v>31</v>
      </c>
      <c r="I33" s="29">
        <v>0</v>
      </c>
      <c r="J33" s="29">
        <v>0</v>
      </c>
      <c r="K33" s="28">
        <f t="shared" si="0"/>
        <v>0</v>
      </c>
      <c r="L33" s="26" t="s">
        <v>32</v>
      </c>
      <c r="M33" s="27" t="s">
        <v>696</v>
      </c>
      <c r="N33" s="27" t="s">
        <v>83</v>
      </c>
      <c r="O33" s="30" t="s">
        <v>14</v>
      </c>
      <c r="P33" s="31" t="s">
        <v>560</v>
      </c>
      <c r="R33" s="42"/>
      <c r="S33" s="31" t="s">
        <v>718</v>
      </c>
      <c r="T33" s="31" t="s">
        <v>719</v>
      </c>
      <c r="U33" s="31" t="s">
        <v>720</v>
      </c>
    </row>
    <row r="34" spans="1:21" s="31" customFormat="1" ht="26.4" x14ac:dyDescent="0.3">
      <c r="A34" s="27" t="s">
        <v>265</v>
      </c>
      <c r="B34" s="27" t="s">
        <v>57</v>
      </c>
      <c r="C34" s="27">
        <v>5224</v>
      </c>
      <c r="D34" s="27" t="s">
        <v>1163</v>
      </c>
      <c r="E34" s="27" t="s">
        <v>564</v>
      </c>
      <c r="F34" s="27" t="s">
        <v>565</v>
      </c>
      <c r="G34" s="27" t="s">
        <v>145</v>
      </c>
      <c r="H34" s="27" t="s">
        <v>31</v>
      </c>
      <c r="I34" s="29">
        <v>0</v>
      </c>
      <c r="J34" s="29">
        <v>0</v>
      </c>
      <c r="K34" s="28">
        <f t="shared" si="0"/>
        <v>0</v>
      </c>
      <c r="L34" s="26" t="s">
        <v>32</v>
      </c>
      <c r="M34" s="27" t="s">
        <v>695</v>
      </c>
      <c r="N34" s="27" t="s">
        <v>83</v>
      </c>
      <c r="O34" s="30" t="s">
        <v>14</v>
      </c>
      <c r="P34" s="31" t="s">
        <v>560</v>
      </c>
      <c r="R34" s="42"/>
    </row>
    <row r="35" spans="1:21" ht="26.4" x14ac:dyDescent="0.3">
      <c r="A35" s="15" t="s">
        <v>265</v>
      </c>
      <c r="B35" s="15" t="s">
        <v>57</v>
      </c>
      <c r="C35" s="15">
        <v>5224</v>
      </c>
      <c r="D35" s="15" t="s">
        <v>397</v>
      </c>
      <c r="E35" s="15" t="s">
        <v>566</v>
      </c>
      <c r="F35" s="15" t="s">
        <v>567</v>
      </c>
      <c r="G35" s="15" t="s">
        <v>146</v>
      </c>
      <c r="H35" s="15" t="s">
        <v>31</v>
      </c>
      <c r="I35" s="14">
        <v>2</v>
      </c>
      <c r="J35" s="14">
        <v>98000</v>
      </c>
      <c r="K35" s="16">
        <f t="shared" si="0"/>
        <v>196000</v>
      </c>
      <c r="L35" s="7" t="s">
        <v>32</v>
      </c>
      <c r="M35" s="15" t="s">
        <v>695</v>
      </c>
      <c r="N35" s="15" t="s">
        <v>83</v>
      </c>
      <c r="O35" s="17" t="s">
        <v>14</v>
      </c>
      <c r="P35" s="11" t="s">
        <v>560</v>
      </c>
    </row>
    <row r="36" spans="1:21" ht="39.6" x14ac:dyDescent="0.3">
      <c r="A36" s="15" t="s">
        <v>265</v>
      </c>
      <c r="B36" s="15" t="s">
        <v>57</v>
      </c>
      <c r="C36" s="15">
        <v>5224</v>
      </c>
      <c r="D36" s="15" t="s">
        <v>398</v>
      </c>
      <c r="E36" s="15" t="s">
        <v>147</v>
      </c>
      <c r="F36" s="15" t="s">
        <v>480</v>
      </c>
      <c r="G36" s="15" t="s">
        <v>148</v>
      </c>
      <c r="H36" s="15" t="s">
        <v>31</v>
      </c>
      <c r="I36" s="14">
        <v>20</v>
      </c>
      <c r="J36" s="14">
        <v>6000</v>
      </c>
      <c r="K36" s="16">
        <f t="shared" si="0"/>
        <v>120000</v>
      </c>
      <c r="L36" s="7" t="s">
        <v>32</v>
      </c>
      <c r="M36" s="15" t="s">
        <v>696</v>
      </c>
      <c r="N36" s="15" t="s">
        <v>83</v>
      </c>
      <c r="O36" s="17" t="s">
        <v>14</v>
      </c>
      <c r="P36" s="11" t="s">
        <v>560</v>
      </c>
      <c r="R36" s="35">
        <v>1</v>
      </c>
      <c r="S36" s="11" t="s">
        <v>721</v>
      </c>
    </row>
    <row r="37" spans="1:21" ht="52.8" x14ac:dyDescent="0.3">
      <c r="A37" s="15" t="s">
        <v>265</v>
      </c>
      <c r="B37" s="15" t="s">
        <v>57</v>
      </c>
      <c r="C37" s="15">
        <v>5224</v>
      </c>
      <c r="D37" s="15" t="s">
        <v>399</v>
      </c>
      <c r="E37" s="15" t="s">
        <v>149</v>
      </c>
      <c r="F37" s="15" t="s">
        <v>481</v>
      </c>
      <c r="G37" s="15" t="s">
        <v>150</v>
      </c>
      <c r="H37" s="15" t="s">
        <v>31</v>
      </c>
      <c r="I37" s="14">
        <v>20</v>
      </c>
      <c r="J37" s="14">
        <v>10000</v>
      </c>
      <c r="K37" s="16">
        <f t="shared" si="0"/>
        <v>200000</v>
      </c>
      <c r="L37" s="7" t="s">
        <v>32</v>
      </c>
      <c r="M37" s="15" t="s">
        <v>696</v>
      </c>
      <c r="N37" s="15" t="s">
        <v>83</v>
      </c>
      <c r="O37" s="17" t="s">
        <v>14</v>
      </c>
      <c r="P37" s="11" t="s">
        <v>560</v>
      </c>
      <c r="R37" s="35">
        <v>1</v>
      </c>
      <c r="S37" s="11" t="s">
        <v>722</v>
      </c>
      <c r="T37" s="11" t="s">
        <v>723</v>
      </c>
    </row>
    <row r="38" spans="1:21" ht="26.4" x14ac:dyDescent="0.3">
      <c r="A38" s="15" t="s">
        <v>265</v>
      </c>
      <c r="B38" s="15" t="s">
        <v>57</v>
      </c>
      <c r="C38" s="15">
        <v>5224</v>
      </c>
      <c r="D38" s="15" t="s">
        <v>400</v>
      </c>
      <c r="E38" s="15" t="s">
        <v>151</v>
      </c>
      <c r="F38" s="15" t="s">
        <v>482</v>
      </c>
      <c r="G38" s="15" t="s">
        <v>152</v>
      </c>
      <c r="H38" s="15" t="s">
        <v>31</v>
      </c>
      <c r="I38" s="14">
        <v>10</v>
      </c>
      <c r="J38" s="14">
        <v>4500</v>
      </c>
      <c r="K38" s="16">
        <f t="shared" si="0"/>
        <v>45000</v>
      </c>
      <c r="L38" s="7" t="s">
        <v>32</v>
      </c>
      <c r="M38" s="15" t="s">
        <v>695</v>
      </c>
      <c r="N38" s="15" t="s">
        <v>83</v>
      </c>
      <c r="O38" s="17" t="s">
        <v>14</v>
      </c>
      <c r="P38" s="11" t="s">
        <v>560</v>
      </c>
    </row>
    <row r="39" spans="1:21" ht="26.4" x14ac:dyDescent="0.3">
      <c r="A39" s="15" t="s">
        <v>265</v>
      </c>
      <c r="B39" s="15" t="s">
        <v>57</v>
      </c>
      <c r="C39" s="15">
        <v>5224</v>
      </c>
      <c r="D39" s="15" t="s">
        <v>401</v>
      </c>
      <c r="E39" s="15" t="s">
        <v>151</v>
      </c>
      <c r="F39" s="15" t="s">
        <v>482</v>
      </c>
      <c r="G39" s="15" t="s">
        <v>153</v>
      </c>
      <c r="H39" s="15" t="s">
        <v>31</v>
      </c>
      <c r="I39" s="14">
        <v>10</v>
      </c>
      <c r="J39" s="14">
        <v>4500</v>
      </c>
      <c r="K39" s="16">
        <f t="shared" si="0"/>
        <v>45000</v>
      </c>
      <c r="L39" s="7" t="s">
        <v>32</v>
      </c>
      <c r="M39" s="15" t="s">
        <v>695</v>
      </c>
      <c r="N39" s="15" t="s">
        <v>83</v>
      </c>
      <c r="O39" s="17" t="s">
        <v>14</v>
      </c>
      <c r="P39" s="11" t="s">
        <v>560</v>
      </c>
    </row>
    <row r="40" spans="1:21" ht="26.4" x14ac:dyDescent="0.3">
      <c r="A40" s="15" t="s">
        <v>265</v>
      </c>
      <c r="B40" s="15" t="s">
        <v>57</v>
      </c>
      <c r="C40" s="15">
        <v>5224</v>
      </c>
      <c r="D40" s="15" t="s">
        <v>402</v>
      </c>
      <c r="E40" s="15" t="s">
        <v>151</v>
      </c>
      <c r="F40" s="15" t="s">
        <v>482</v>
      </c>
      <c r="G40" s="15" t="s">
        <v>154</v>
      </c>
      <c r="H40" s="15" t="s">
        <v>31</v>
      </c>
      <c r="I40" s="14">
        <v>10</v>
      </c>
      <c r="J40" s="14">
        <v>4500</v>
      </c>
      <c r="K40" s="16">
        <f t="shared" si="0"/>
        <v>45000</v>
      </c>
      <c r="L40" s="7" t="s">
        <v>32</v>
      </c>
      <c r="M40" s="15" t="s">
        <v>695</v>
      </c>
      <c r="N40" s="15" t="s">
        <v>83</v>
      </c>
      <c r="O40" s="17" t="s">
        <v>14</v>
      </c>
      <c r="P40" s="11" t="s">
        <v>560</v>
      </c>
    </row>
    <row r="41" spans="1:21" ht="26.4" x14ac:dyDescent="0.3">
      <c r="A41" s="15" t="s">
        <v>265</v>
      </c>
      <c r="B41" s="15" t="s">
        <v>57</v>
      </c>
      <c r="C41" s="15">
        <v>5224</v>
      </c>
      <c r="D41" s="15" t="s">
        <v>403</v>
      </c>
      <c r="E41" s="15" t="s">
        <v>155</v>
      </c>
      <c r="F41" s="15" t="s">
        <v>483</v>
      </c>
      <c r="G41" s="15" t="s">
        <v>156</v>
      </c>
      <c r="H41" s="15" t="s">
        <v>31</v>
      </c>
      <c r="I41" s="14">
        <v>20</v>
      </c>
      <c r="J41" s="14">
        <v>20000</v>
      </c>
      <c r="K41" s="16">
        <f t="shared" si="0"/>
        <v>400000</v>
      </c>
      <c r="L41" s="7" t="s">
        <v>32</v>
      </c>
      <c r="M41" s="15" t="s">
        <v>696</v>
      </c>
      <c r="N41" s="15" t="s">
        <v>83</v>
      </c>
      <c r="O41" s="17" t="s">
        <v>14</v>
      </c>
      <c r="P41" s="11" t="s">
        <v>560</v>
      </c>
      <c r="R41" s="35" t="s">
        <v>838</v>
      </c>
      <c r="S41" s="11" t="s">
        <v>724</v>
      </c>
    </row>
    <row r="42" spans="1:21" ht="26.4" x14ac:dyDescent="0.3">
      <c r="A42" s="15" t="s">
        <v>265</v>
      </c>
      <c r="B42" s="15" t="s">
        <v>57</v>
      </c>
      <c r="C42" s="15">
        <v>5224</v>
      </c>
      <c r="D42" s="15" t="s">
        <v>404</v>
      </c>
      <c r="E42" s="15" t="s">
        <v>157</v>
      </c>
      <c r="F42" s="15" t="s">
        <v>484</v>
      </c>
      <c r="G42" s="15" t="s">
        <v>158</v>
      </c>
      <c r="H42" s="15" t="s">
        <v>31</v>
      </c>
      <c r="I42" s="14">
        <v>50</v>
      </c>
      <c r="J42" s="14">
        <v>35000</v>
      </c>
      <c r="K42" s="16">
        <f t="shared" si="0"/>
        <v>1750000</v>
      </c>
      <c r="L42" s="7" t="s">
        <v>32</v>
      </c>
      <c r="M42" s="15" t="s">
        <v>695</v>
      </c>
      <c r="N42" s="15" t="s">
        <v>83</v>
      </c>
      <c r="O42" s="17" t="s">
        <v>14</v>
      </c>
      <c r="P42" s="11" t="s">
        <v>560</v>
      </c>
    </row>
    <row r="43" spans="1:21" ht="26.4" x14ac:dyDescent="0.3">
      <c r="A43" s="15" t="s">
        <v>265</v>
      </c>
      <c r="B43" s="15" t="s">
        <v>57</v>
      </c>
      <c r="C43" s="15">
        <v>5224</v>
      </c>
      <c r="D43" s="53" t="s">
        <v>1174</v>
      </c>
      <c r="E43" s="15" t="s">
        <v>159</v>
      </c>
      <c r="F43" s="15" t="s">
        <v>485</v>
      </c>
      <c r="G43" s="15" t="s">
        <v>160</v>
      </c>
      <c r="H43" s="15" t="s">
        <v>31</v>
      </c>
      <c r="I43" s="14">
        <v>10</v>
      </c>
      <c r="J43" s="14">
        <v>209990</v>
      </c>
      <c r="K43" s="16">
        <f t="shared" si="0"/>
        <v>2099900</v>
      </c>
      <c r="L43" s="7" t="s">
        <v>32</v>
      </c>
      <c r="M43" s="15" t="s">
        <v>695</v>
      </c>
      <c r="N43" s="53" t="s">
        <v>100</v>
      </c>
      <c r="O43" s="17" t="s">
        <v>14</v>
      </c>
      <c r="P43" s="11" t="s">
        <v>560</v>
      </c>
      <c r="Q43" s="32"/>
    </row>
    <row r="44" spans="1:21" s="31" customFormat="1" ht="39.6" x14ac:dyDescent="0.3">
      <c r="A44" s="27" t="s">
        <v>265</v>
      </c>
      <c r="B44" s="27" t="s">
        <v>57</v>
      </c>
      <c r="C44" s="27">
        <v>5224</v>
      </c>
      <c r="D44" s="27" t="s">
        <v>1164</v>
      </c>
      <c r="E44" s="27" t="s">
        <v>161</v>
      </c>
      <c r="F44" s="27" t="s">
        <v>486</v>
      </c>
      <c r="G44" s="27" t="s">
        <v>162</v>
      </c>
      <c r="H44" s="27" t="s">
        <v>31</v>
      </c>
      <c r="I44" s="29">
        <v>0</v>
      </c>
      <c r="J44" s="29">
        <v>0</v>
      </c>
      <c r="K44" s="28">
        <f t="shared" si="0"/>
        <v>0</v>
      </c>
      <c r="L44" s="26" t="s">
        <v>32</v>
      </c>
      <c r="M44" s="27" t="s">
        <v>696</v>
      </c>
      <c r="N44" s="27" t="s">
        <v>83</v>
      </c>
      <c r="O44" s="30" t="s">
        <v>14</v>
      </c>
      <c r="P44" s="31" t="s">
        <v>560</v>
      </c>
      <c r="R44" s="42" t="s">
        <v>838</v>
      </c>
      <c r="S44" s="31" t="s">
        <v>725</v>
      </c>
      <c r="T44" s="31" t="s">
        <v>726</v>
      </c>
    </row>
    <row r="45" spans="1:21" ht="26.4" x14ac:dyDescent="0.3">
      <c r="A45" s="15" t="s">
        <v>265</v>
      </c>
      <c r="B45" s="15" t="s">
        <v>57</v>
      </c>
      <c r="C45" s="15">
        <v>5224</v>
      </c>
      <c r="D45" s="15" t="s">
        <v>405</v>
      </c>
      <c r="E45" s="15" t="s">
        <v>163</v>
      </c>
      <c r="F45" s="15" t="s">
        <v>487</v>
      </c>
      <c r="G45" s="15" t="s">
        <v>164</v>
      </c>
      <c r="H45" s="15" t="s">
        <v>31</v>
      </c>
      <c r="I45" s="14">
        <v>20</v>
      </c>
      <c r="J45" s="14">
        <v>45000</v>
      </c>
      <c r="K45" s="16">
        <f t="shared" si="0"/>
        <v>900000</v>
      </c>
      <c r="L45" s="7" t="s">
        <v>32</v>
      </c>
      <c r="M45" s="15" t="s">
        <v>695</v>
      </c>
      <c r="N45" s="15" t="s">
        <v>83</v>
      </c>
      <c r="O45" s="17" t="s">
        <v>14</v>
      </c>
      <c r="P45" s="11" t="s">
        <v>560</v>
      </c>
    </row>
    <row r="46" spans="1:21" ht="26.4" x14ac:dyDescent="0.3">
      <c r="A46" s="15" t="s">
        <v>265</v>
      </c>
      <c r="B46" s="15" t="s">
        <v>57</v>
      </c>
      <c r="C46" s="15">
        <v>5224</v>
      </c>
      <c r="D46" s="15" t="s">
        <v>406</v>
      </c>
      <c r="E46" s="15" t="s">
        <v>165</v>
      </c>
      <c r="F46" s="15" t="s">
        <v>488</v>
      </c>
      <c r="G46" s="15" t="s">
        <v>166</v>
      </c>
      <c r="H46" s="15" t="s">
        <v>31</v>
      </c>
      <c r="I46" s="14">
        <v>5</v>
      </c>
      <c r="J46" s="14">
        <v>36690</v>
      </c>
      <c r="K46" s="16">
        <f t="shared" si="0"/>
        <v>183450</v>
      </c>
      <c r="L46" s="7" t="s">
        <v>32</v>
      </c>
      <c r="M46" s="15" t="s">
        <v>696</v>
      </c>
      <c r="N46" s="15" t="s">
        <v>83</v>
      </c>
      <c r="O46" s="17" t="s">
        <v>14</v>
      </c>
      <c r="P46" s="11" t="s">
        <v>560</v>
      </c>
      <c r="R46" s="35">
        <v>0.69989999999999997</v>
      </c>
      <c r="S46" s="11" t="s">
        <v>727</v>
      </c>
      <c r="T46" s="11" t="s">
        <v>728</v>
      </c>
    </row>
    <row r="47" spans="1:21" ht="26.4" x14ac:dyDescent="0.3">
      <c r="A47" s="15" t="s">
        <v>265</v>
      </c>
      <c r="B47" s="15" t="s">
        <v>57</v>
      </c>
      <c r="C47" s="15">
        <v>5224</v>
      </c>
      <c r="D47" s="15" t="s">
        <v>407</v>
      </c>
      <c r="E47" s="15" t="s">
        <v>167</v>
      </c>
      <c r="F47" s="15" t="s">
        <v>489</v>
      </c>
      <c r="G47" s="15" t="s">
        <v>168</v>
      </c>
      <c r="H47" s="15" t="s">
        <v>31</v>
      </c>
      <c r="I47" s="14">
        <v>10</v>
      </c>
      <c r="J47" s="14">
        <v>15000</v>
      </c>
      <c r="K47" s="16">
        <f t="shared" si="0"/>
        <v>150000</v>
      </c>
      <c r="L47" s="7" t="s">
        <v>32</v>
      </c>
      <c r="M47" s="15" t="s">
        <v>696</v>
      </c>
      <c r="N47" s="15" t="s">
        <v>83</v>
      </c>
      <c r="O47" s="17" t="s">
        <v>14</v>
      </c>
      <c r="P47" s="11" t="s">
        <v>560</v>
      </c>
      <c r="R47" s="35">
        <v>0.60319999999999996</v>
      </c>
      <c r="S47" s="11" t="s">
        <v>729</v>
      </c>
    </row>
    <row r="48" spans="1:21" ht="26.4" x14ac:dyDescent="0.3">
      <c r="A48" s="15" t="s">
        <v>265</v>
      </c>
      <c r="B48" s="15" t="s">
        <v>57</v>
      </c>
      <c r="C48" s="15">
        <v>5224</v>
      </c>
      <c r="D48" s="15" t="s">
        <v>408</v>
      </c>
      <c r="E48" s="15" t="s">
        <v>169</v>
      </c>
      <c r="F48" s="15" t="s">
        <v>170</v>
      </c>
      <c r="G48" s="15" t="s">
        <v>170</v>
      </c>
      <c r="H48" s="15" t="s">
        <v>31</v>
      </c>
      <c r="I48" s="14">
        <v>10</v>
      </c>
      <c r="J48" s="14">
        <v>10000</v>
      </c>
      <c r="K48" s="16">
        <f t="shared" si="0"/>
        <v>100000</v>
      </c>
      <c r="L48" s="7" t="s">
        <v>32</v>
      </c>
      <c r="M48" s="15" t="s">
        <v>695</v>
      </c>
      <c r="N48" s="15" t="s">
        <v>83</v>
      </c>
      <c r="O48" s="17" t="s">
        <v>14</v>
      </c>
      <c r="P48" s="11" t="s">
        <v>560</v>
      </c>
    </row>
    <row r="49" spans="1:22" ht="26.4" x14ac:dyDescent="0.3">
      <c r="A49" s="15" t="s">
        <v>265</v>
      </c>
      <c r="B49" s="15" t="s">
        <v>57</v>
      </c>
      <c r="C49" s="15">
        <v>5224</v>
      </c>
      <c r="D49" s="15" t="s">
        <v>409</v>
      </c>
      <c r="E49" s="15" t="s">
        <v>171</v>
      </c>
      <c r="F49" s="15" t="s">
        <v>490</v>
      </c>
      <c r="G49" s="15" t="s">
        <v>172</v>
      </c>
      <c r="H49" s="15" t="s">
        <v>173</v>
      </c>
      <c r="I49" s="14">
        <v>20</v>
      </c>
      <c r="J49" s="14">
        <v>22400</v>
      </c>
      <c r="K49" s="16">
        <f t="shared" si="0"/>
        <v>448000</v>
      </c>
      <c r="L49" s="7" t="s">
        <v>32</v>
      </c>
      <c r="M49" s="15" t="s">
        <v>695</v>
      </c>
      <c r="N49" s="15" t="s">
        <v>83</v>
      </c>
      <c r="O49" s="17" t="s">
        <v>14</v>
      </c>
      <c r="P49" s="11" t="s">
        <v>560</v>
      </c>
    </row>
    <row r="50" spans="1:22" s="31" customFormat="1" ht="26.4" x14ac:dyDescent="0.3">
      <c r="A50" s="27" t="s">
        <v>265</v>
      </c>
      <c r="B50" s="27" t="s">
        <v>57</v>
      </c>
      <c r="C50" s="27">
        <v>5224</v>
      </c>
      <c r="D50" s="27" t="s">
        <v>1165</v>
      </c>
      <c r="E50" s="27" t="s">
        <v>174</v>
      </c>
      <c r="F50" s="27" t="s">
        <v>491</v>
      </c>
      <c r="G50" s="27" t="s">
        <v>175</v>
      </c>
      <c r="H50" s="27" t="s">
        <v>31</v>
      </c>
      <c r="I50" s="29">
        <v>0</v>
      </c>
      <c r="J50" s="29">
        <v>0</v>
      </c>
      <c r="K50" s="28">
        <f t="shared" si="0"/>
        <v>0</v>
      </c>
      <c r="L50" s="26" t="s">
        <v>32</v>
      </c>
      <c r="M50" s="27" t="s">
        <v>696</v>
      </c>
      <c r="N50" s="27" t="s">
        <v>83</v>
      </c>
      <c r="O50" s="30" t="s">
        <v>14</v>
      </c>
      <c r="P50" s="31" t="s">
        <v>560</v>
      </c>
      <c r="R50" s="42" t="s">
        <v>838</v>
      </c>
      <c r="S50" s="31" t="s">
        <v>730</v>
      </c>
      <c r="T50" s="31" t="s">
        <v>731</v>
      </c>
      <c r="U50" s="31" t="s">
        <v>732</v>
      </c>
    </row>
    <row r="51" spans="1:22" s="31" customFormat="1" ht="26.4" x14ac:dyDescent="0.3">
      <c r="A51" s="27" t="s">
        <v>265</v>
      </c>
      <c r="B51" s="27" t="s">
        <v>57</v>
      </c>
      <c r="C51" s="27">
        <v>5224</v>
      </c>
      <c r="D51" s="27" t="s">
        <v>1166</v>
      </c>
      <c r="E51" s="27" t="s">
        <v>174</v>
      </c>
      <c r="F51" s="27" t="s">
        <v>491</v>
      </c>
      <c r="G51" s="27" t="s">
        <v>176</v>
      </c>
      <c r="H51" s="27" t="s">
        <v>31</v>
      </c>
      <c r="I51" s="29">
        <v>0</v>
      </c>
      <c r="J51" s="29">
        <v>0</v>
      </c>
      <c r="K51" s="28">
        <f t="shared" si="0"/>
        <v>0</v>
      </c>
      <c r="L51" s="26" t="s">
        <v>32</v>
      </c>
      <c r="M51" s="27" t="s">
        <v>696</v>
      </c>
      <c r="N51" s="27" t="s">
        <v>83</v>
      </c>
      <c r="O51" s="30" t="s">
        <v>14</v>
      </c>
      <c r="P51" s="31" t="s">
        <v>560</v>
      </c>
      <c r="R51" s="42" t="s">
        <v>838</v>
      </c>
      <c r="S51" s="31" t="s">
        <v>730</v>
      </c>
      <c r="T51" s="31" t="s">
        <v>731</v>
      </c>
      <c r="U51" s="31" t="s">
        <v>732</v>
      </c>
    </row>
    <row r="52" spans="1:22" s="31" customFormat="1" ht="26.4" x14ac:dyDescent="0.3">
      <c r="A52" s="27" t="s">
        <v>265</v>
      </c>
      <c r="B52" s="27" t="s">
        <v>57</v>
      </c>
      <c r="C52" s="27">
        <v>5224</v>
      </c>
      <c r="D52" s="27" t="s">
        <v>1167</v>
      </c>
      <c r="E52" s="27" t="s">
        <v>177</v>
      </c>
      <c r="F52" s="27" t="s">
        <v>492</v>
      </c>
      <c r="G52" s="27" t="s">
        <v>178</v>
      </c>
      <c r="H52" s="27" t="s">
        <v>31</v>
      </c>
      <c r="I52" s="29">
        <v>0</v>
      </c>
      <c r="J52" s="29">
        <v>0</v>
      </c>
      <c r="K52" s="28">
        <f t="shared" si="0"/>
        <v>0</v>
      </c>
      <c r="L52" s="26" t="s">
        <v>32</v>
      </c>
      <c r="M52" s="27" t="s">
        <v>695</v>
      </c>
      <c r="N52" s="27" t="s">
        <v>83</v>
      </c>
      <c r="O52" s="30" t="s">
        <v>14</v>
      </c>
      <c r="P52" s="31" t="s">
        <v>560</v>
      </c>
      <c r="R52" s="42"/>
    </row>
    <row r="53" spans="1:22" s="31" customFormat="1" ht="39.6" x14ac:dyDescent="0.3">
      <c r="A53" s="27" t="s">
        <v>265</v>
      </c>
      <c r="B53" s="27" t="s">
        <v>57</v>
      </c>
      <c r="C53" s="27">
        <v>5224</v>
      </c>
      <c r="D53" s="27" t="s">
        <v>1168</v>
      </c>
      <c r="E53" s="27" t="s">
        <v>493</v>
      </c>
      <c r="F53" s="27" t="s">
        <v>494</v>
      </c>
      <c r="G53" s="27" t="s">
        <v>179</v>
      </c>
      <c r="H53" s="27" t="s">
        <v>31</v>
      </c>
      <c r="I53" s="29">
        <v>0</v>
      </c>
      <c r="J53" s="29">
        <v>0</v>
      </c>
      <c r="K53" s="28">
        <f t="shared" si="0"/>
        <v>0</v>
      </c>
      <c r="L53" s="26" t="s">
        <v>32</v>
      </c>
      <c r="M53" s="27" t="s">
        <v>696</v>
      </c>
      <c r="N53" s="27" t="s">
        <v>83</v>
      </c>
      <c r="O53" s="30" t="s">
        <v>14</v>
      </c>
      <c r="P53" s="31" t="s">
        <v>560</v>
      </c>
      <c r="R53" s="42">
        <v>0.89410000000000001</v>
      </c>
      <c r="S53" s="31" t="s">
        <v>733</v>
      </c>
    </row>
    <row r="54" spans="1:22" ht="26.4" x14ac:dyDescent="0.3">
      <c r="A54" s="15" t="s">
        <v>265</v>
      </c>
      <c r="B54" s="15" t="s">
        <v>57</v>
      </c>
      <c r="C54" s="15">
        <v>5224</v>
      </c>
      <c r="D54" s="15" t="s">
        <v>410</v>
      </c>
      <c r="E54" s="15" t="s">
        <v>180</v>
      </c>
      <c r="F54" s="15" t="s">
        <v>495</v>
      </c>
      <c r="G54" s="15" t="s">
        <v>181</v>
      </c>
      <c r="H54" s="15" t="s">
        <v>182</v>
      </c>
      <c r="I54" s="14">
        <v>5</v>
      </c>
      <c r="J54" s="14">
        <v>107000</v>
      </c>
      <c r="K54" s="16">
        <f t="shared" si="0"/>
        <v>535000</v>
      </c>
      <c r="L54" s="7" t="s">
        <v>32</v>
      </c>
      <c r="M54" s="15" t="s">
        <v>118</v>
      </c>
      <c r="N54" s="15" t="s">
        <v>83</v>
      </c>
      <c r="O54" s="17" t="s">
        <v>14</v>
      </c>
      <c r="P54" s="11" t="s">
        <v>560</v>
      </c>
    </row>
    <row r="55" spans="1:22" ht="39.6" x14ac:dyDescent="0.3">
      <c r="A55" s="15" t="s">
        <v>265</v>
      </c>
      <c r="B55" s="15" t="s">
        <v>57</v>
      </c>
      <c r="C55" s="15">
        <v>5224</v>
      </c>
      <c r="D55" s="15" t="s">
        <v>411</v>
      </c>
      <c r="E55" s="15" t="s">
        <v>183</v>
      </c>
      <c r="F55" s="15" t="s">
        <v>496</v>
      </c>
      <c r="G55" s="15" t="s">
        <v>184</v>
      </c>
      <c r="H55" s="15" t="s">
        <v>31</v>
      </c>
      <c r="I55" s="14">
        <v>5</v>
      </c>
      <c r="J55" s="14">
        <v>37544</v>
      </c>
      <c r="K55" s="16">
        <f t="shared" si="0"/>
        <v>187720</v>
      </c>
      <c r="L55" s="7" t="s">
        <v>32</v>
      </c>
      <c r="M55" s="15" t="s">
        <v>696</v>
      </c>
      <c r="N55" s="15" t="s">
        <v>83</v>
      </c>
      <c r="O55" s="17" t="s">
        <v>14</v>
      </c>
      <c r="P55" s="11" t="s">
        <v>560</v>
      </c>
      <c r="R55" s="35">
        <v>0.2656</v>
      </c>
      <c r="S55" s="11" t="s">
        <v>734</v>
      </c>
      <c r="T55" s="11" t="s">
        <v>735</v>
      </c>
      <c r="U55" s="11" t="s">
        <v>736</v>
      </c>
    </row>
    <row r="56" spans="1:22" ht="26.4" x14ac:dyDescent="0.3">
      <c r="A56" s="15" t="s">
        <v>265</v>
      </c>
      <c r="B56" s="15" t="s">
        <v>57</v>
      </c>
      <c r="C56" s="15">
        <v>5224</v>
      </c>
      <c r="D56" s="15" t="s">
        <v>412</v>
      </c>
      <c r="E56" s="15" t="s">
        <v>185</v>
      </c>
      <c r="F56" s="15" t="s">
        <v>497</v>
      </c>
      <c r="G56" s="15" t="s">
        <v>186</v>
      </c>
      <c r="H56" s="15" t="s">
        <v>31</v>
      </c>
      <c r="I56" s="14">
        <v>50</v>
      </c>
      <c r="J56" s="14">
        <v>15000</v>
      </c>
      <c r="K56" s="16">
        <f t="shared" si="0"/>
        <v>750000</v>
      </c>
      <c r="L56" s="7" t="s">
        <v>32</v>
      </c>
      <c r="M56" s="15" t="s">
        <v>695</v>
      </c>
      <c r="N56" s="15" t="s">
        <v>83</v>
      </c>
      <c r="O56" s="17" t="s">
        <v>14</v>
      </c>
      <c r="P56" s="11" t="s">
        <v>560</v>
      </c>
    </row>
    <row r="57" spans="1:22" ht="26.4" x14ac:dyDescent="0.3">
      <c r="A57" s="15" t="s">
        <v>265</v>
      </c>
      <c r="B57" s="15" t="s">
        <v>57</v>
      </c>
      <c r="C57" s="15">
        <v>5224</v>
      </c>
      <c r="D57" s="15" t="s">
        <v>413</v>
      </c>
      <c r="E57" s="15" t="s">
        <v>187</v>
      </c>
      <c r="F57" s="15" t="s">
        <v>498</v>
      </c>
      <c r="G57" s="15" t="s">
        <v>188</v>
      </c>
      <c r="H57" s="15" t="s">
        <v>628</v>
      </c>
      <c r="I57" s="14">
        <v>100</v>
      </c>
      <c r="J57" s="14">
        <v>10000</v>
      </c>
      <c r="K57" s="16">
        <f t="shared" si="0"/>
        <v>1000000</v>
      </c>
      <c r="L57" s="7" t="s">
        <v>32</v>
      </c>
      <c r="M57" s="15" t="s">
        <v>696</v>
      </c>
      <c r="N57" s="15" t="s">
        <v>83</v>
      </c>
      <c r="O57" s="17" t="s">
        <v>14</v>
      </c>
      <c r="P57" s="11" t="s">
        <v>560</v>
      </c>
      <c r="R57" s="35" t="s">
        <v>838</v>
      </c>
      <c r="S57" s="11" t="s">
        <v>737</v>
      </c>
    </row>
    <row r="58" spans="1:22" ht="26.4" x14ac:dyDescent="0.3">
      <c r="A58" s="15" t="s">
        <v>265</v>
      </c>
      <c r="B58" s="15" t="s">
        <v>57</v>
      </c>
      <c r="C58" s="15">
        <v>5224</v>
      </c>
      <c r="D58" s="15" t="s">
        <v>414</v>
      </c>
      <c r="E58" s="15" t="s">
        <v>189</v>
      </c>
      <c r="F58" s="15" t="s">
        <v>499</v>
      </c>
      <c r="G58" s="15" t="s">
        <v>190</v>
      </c>
      <c r="H58" s="15" t="s">
        <v>31</v>
      </c>
      <c r="I58" s="14">
        <v>1000</v>
      </c>
      <c r="J58" s="14">
        <v>1000</v>
      </c>
      <c r="K58" s="16">
        <f t="shared" si="0"/>
        <v>1000000</v>
      </c>
      <c r="L58" s="7" t="s">
        <v>32</v>
      </c>
      <c r="M58" s="15" t="s">
        <v>696</v>
      </c>
      <c r="N58" s="15" t="s">
        <v>83</v>
      </c>
      <c r="O58" s="17" t="s">
        <v>14</v>
      </c>
      <c r="P58" s="11" t="s">
        <v>560</v>
      </c>
      <c r="R58" s="35" t="s">
        <v>838</v>
      </c>
      <c r="S58" s="11" t="s">
        <v>738</v>
      </c>
    </row>
    <row r="59" spans="1:22" ht="26.4" x14ac:dyDescent="0.3">
      <c r="A59" s="15" t="s">
        <v>265</v>
      </c>
      <c r="B59" s="15" t="s">
        <v>57</v>
      </c>
      <c r="C59" s="15">
        <v>5224</v>
      </c>
      <c r="D59" s="15" t="s">
        <v>415</v>
      </c>
      <c r="E59" s="15" t="s">
        <v>191</v>
      </c>
      <c r="F59" s="15" t="s">
        <v>500</v>
      </c>
      <c r="G59" s="15" t="s">
        <v>192</v>
      </c>
      <c r="H59" s="15" t="s">
        <v>173</v>
      </c>
      <c r="I59" s="14">
        <v>3</v>
      </c>
      <c r="J59" s="14">
        <v>50000</v>
      </c>
      <c r="K59" s="16">
        <f t="shared" si="0"/>
        <v>150000</v>
      </c>
      <c r="L59" s="7" t="s">
        <v>32</v>
      </c>
      <c r="M59" s="15" t="s">
        <v>696</v>
      </c>
      <c r="N59" s="15" t="s">
        <v>83</v>
      </c>
      <c r="O59" s="17" t="s">
        <v>14</v>
      </c>
      <c r="P59" s="11" t="s">
        <v>560</v>
      </c>
      <c r="R59" s="35" t="s">
        <v>838</v>
      </c>
      <c r="S59" s="11" t="s">
        <v>739</v>
      </c>
      <c r="T59" s="11" t="s">
        <v>740</v>
      </c>
    </row>
    <row r="60" spans="1:22" ht="39.6" x14ac:dyDescent="0.3">
      <c r="A60" s="15" t="s">
        <v>265</v>
      </c>
      <c r="B60" s="15" t="s">
        <v>57</v>
      </c>
      <c r="C60" s="15">
        <v>5224</v>
      </c>
      <c r="D60" s="15" t="s">
        <v>416</v>
      </c>
      <c r="E60" s="15" t="s">
        <v>193</v>
      </c>
      <c r="F60" s="15" t="s">
        <v>501</v>
      </c>
      <c r="G60" s="15" t="s">
        <v>194</v>
      </c>
      <c r="H60" s="15" t="s">
        <v>31</v>
      </c>
      <c r="I60" s="14">
        <v>50</v>
      </c>
      <c r="J60" s="14">
        <v>92000</v>
      </c>
      <c r="K60" s="16">
        <f t="shared" si="0"/>
        <v>4600000</v>
      </c>
      <c r="L60" s="7" t="s">
        <v>32</v>
      </c>
      <c r="M60" s="15" t="s">
        <v>696</v>
      </c>
      <c r="N60" s="15" t="s">
        <v>83</v>
      </c>
      <c r="O60" s="17" t="s">
        <v>14</v>
      </c>
      <c r="P60" s="11" t="s">
        <v>560</v>
      </c>
      <c r="R60" s="35">
        <v>0.99170000000000003</v>
      </c>
      <c r="S60" s="11" t="s">
        <v>741</v>
      </c>
      <c r="T60" s="11" t="s">
        <v>742</v>
      </c>
      <c r="U60" s="11" t="s">
        <v>743</v>
      </c>
    </row>
    <row r="61" spans="1:22" ht="52.8" x14ac:dyDescent="0.3">
      <c r="A61" s="15" t="s">
        <v>265</v>
      </c>
      <c r="B61" s="15" t="s">
        <v>57</v>
      </c>
      <c r="C61" s="15">
        <v>5224</v>
      </c>
      <c r="D61" s="15" t="s">
        <v>417</v>
      </c>
      <c r="E61" s="15" t="s">
        <v>195</v>
      </c>
      <c r="F61" s="15" t="s">
        <v>502</v>
      </c>
      <c r="G61" s="15" t="s">
        <v>196</v>
      </c>
      <c r="H61" s="15" t="s">
        <v>31</v>
      </c>
      <c r="I61" s="14">
        <v>50</v>
      </c>
      <c r="J61" s="14">
        <v>25000</v>
      </c>
      <c r="K61" s="16">
        <f t="shared" si="0"/>
        <v>1250000</v>
      </c>
      <c r="L61" s="7" t="s">
        <v>32</v>
      </c>
      <c r="M61" s="15" t="s">
        <v>696</v>
      </c>
      <c r="N61" s="15" t="s">
        <v>83</v>
      </c>
      <c r="O61" s="17" t="s">
        <v>14</v>
      </c>
      <c r="P61" s="11" t="s">
        <v>560</v>
      </c>
      <c r="S61" s="11" t="s">
        <v>744</v>
      </c>
      <c r="T61" s="11" t="s">
        <v>719</v>
      </c>
      <c r="V61" s="11" t="s">
        <v>843</v>
      </c>
    </row>
    <row r="62" spans="1:22" ht="26.4" x14ac:dyDescent="0.3">
      <c r="A62" s="15" t="s">
        <v>265</v>
      </c>
      <c r="B62" s="15" t="s">
        <v>57</v>
      </c>
      <c r="C62" s="15">
        <v>5224</v>
      </c>
      <c r="D62" s="15" t="s">
        <v>418</v>
      </c>
      <c r="E62" s="15" t="s">
        <v>197</v>
      </c>
      <c r="F62" s="15" t="s">
        <v>503</v>
      </c>
      <c r="G62" s="15" t="s">
        <v>198</v>
      </c>
      <c r="H62" s="15" t="s">
        <v>31</v>
      </c>
      <c r="I62" s="14">
        <v>50</v>
      </c>
      <c r="J62" s="14">
        <v>25000</v>
      </c>
      <c r="K62" s="16">
        <f t="shared" si="0"/>
        <v>1250000</v>
      </c>
      <c r="L62" s="7" t="s">
        <v>32</v>
      </c>
      <c r="M62" s="15" t="s">
        <v>695</v>
      </c>
      <c r="N62" s="15" t="s">
        <v>83</v>
      </c>
      <c r="O62" s="17" t="s">
        <v>14</v>
      </c>
      <c r="P62" s="11" t="s">
        <v>560</v>
      </c>
    </row>
    <row r="63" spans="1:22" ht="39.6" x14ac:dyDescent="0.3">
      <c r="A63" s="15" t="s">
        <v>265</v>
      </c>
      <c r="B63" s="15" t="s">
        <v>57</v>
      </c>
      <c r="C63" s="15">
        <v>5224</v>
      </c>
      <c r="D63" s="15" t="s">
        <v>419</v>
      </c>
      <c r="E63" s="15" t="s">
        <v>199</v>
      </c>
      <c r="F63" s="15" t="s">
        <v>504</v>
      </c>
      <c r="G63" s="15" t="s">
        <v>200</v>
      </c>
      <c r="H63" s="15" t="s">
        <v>31</v>
      </c>
      <c r="I63" s="14">
        <v>50</v>
      </c>
      <c r="J63" s="14">
        <v>25000</v>
      </c>
      <c r="K63" s="16">
        <f t="shared" si="0"/>
        <v>1250000</v>
      </c>
      <c r="L63" s="7" t="s">
        <v>32</v>
      </c>
      <c r="M63" s="15" t="s">
        <v>696</v>
      </c>
      <c r="N63" s="15" t="s">
        <v>83</v>
      </c>
      <c r="O63" s="17" t="s">
        <v>14</v>
      </c>
      <c r="P63" s="11" t="s">
        <v>560</v>
      </c>
      <c r="R63" s="35">
        <v>0.71060000000000001</v>
      </c>
      <c r="S63" s="11" t="s">
        <v>745</v>
      </c>
      <c r="T63" s="11" t="s">
        <v>746</v>
      </c>
      <c r="U63" s="11" t="s">
        <v>747</v>
      </c>
    </row>
    <row r="64" spans="1:22" ht="39.6" x14ac:dyDescent="0.3">
      <c r="A64" s="15" t="s">
        <v>265</v>
      </c>
      <c r="B64" s="15" t="s">
        <v>57</v>
      </c>
      <c r="C64" s="15">
        <v>5224</v>
      </c>
      <c r="D64" s="15" t="s">
        <v>420</v>
      </c>
      <c r="E64" s="15" t="s">
        <v>199</v>
      </c>
      <c r="F64" s="15" t="s">
        <v>504</v>
      </c>
      <c r="G64" s="15" t="s">
        <v>201</v>
      </c>
      <c r="H64" s="15" t="s">
        <v>31</v>
      </c>
      <c r="I64" s="14">
        <v>50</v>
      </c>
      <c r="J64" s="14">
        <v>25000</v>
      </c>
      <c r="K64" s="16">
        <f t="shared" si="0"/>
        <v>1250000</v>
      </c>
      <c r="L64" s="7" t="s">
        <v>32</v>
      </c>
      <c r="M64" s="15" t="s">
        <v>696</v>
      </c>
      <c r="N64" s="15" t="s">
        <v>83</v>
      </c>
      <c r="O64" s="17" t="s">
        <v>14</v>
      </c>
      <c r="P64" s="11" t="s">
        <v>560</v>
      </c>
      <c r="R64" s="35">
        <v>0.71060000000000001</v>
      </c>
      <c r="S64" s="11" t="s">
        <v>745</v>
      </c>
      <c r="T64" s="11" t="s">
        <v>746</v>
      </c>
      <c r="U64" s="11" t="s">
        <v>747</v>
      </c>
    </row>
    <row r="65" spans="1:21" s="31" customFormat="1" ht="39.6" x14ac:dyDescent="0.3">
      <c r="A65" s="27" t="s">
        <v>265</v>
      </c>
      <c r="B65" s="27" t="s">
        <v>57</v>
      </c>
      <c r="C65" s="27">
        <v>5224</v>
      </c>
      <c r="D65" s="27" t="s">
        <v>1169</v>
      </c>
      <c r="E65" s="27" t="s">
        <v>199</v>
      </c>
      <c r="F65" s="27" t="s">
        <v>504</v>
      </c>
      <c r="G65" s="27" t="s">
        <v>202</v>
      </c>
      <c r="H65" s="27" t="s">
        <v>31</v>
      </c>
      <c r="I65" s="29">
        <v>0</v>
      </c>
      <c r="J65" s="29">
        <v>0</v>
      </c>
      <c r="K65" s="28">
        <f t="shared" si="0"/>
        <v>0</v>
      </c>
      <c r="L65" s="26" t="s">
        <v>32</v>
      </c>
      <c r="M65" s="27" t="s">
        <v>696</v>
      </c>
      <c r="N65" s="27" t="s">
        <v>83</v>
      </c>
      <c r="O65" s="30" t="s">
        <v>14</v>
      </c>
      <c r="P65" s="31" t="s">
        <v>560</v>
      </c>
      <c r="R65" s="42">
        <v>0.71060000000000001</v>
      </c>
      <c r="S65" s="31" t="s">
        <v>745</v>
      </c>
      <c r="T65" s="31" t="s">
        <v>746</v>
      </c>
      <c r="U65" s="31" t="s">
        <v>747</v>
      </c>
    </row>
    <row r="66" spans="1:21" s="31" customFormat="1" ht="39.6" x14ac:dyDescent="0.3">
      <c r="A66" s="27" t="s">
        <v>265</v>
      </c>
      <c r="B66" s="27" t="s">
        <v>57</v>
      </c>
      <c r="C66" s="27">
        <v>5224</v>
      </c>
      <c r="D66" s="27" t="s">
        <v>1170</v>
      </c>
      <c r="E66" s="27" t="s">
        <v>199</v>
      </c>
      <c r="F66" s="27" t="s">
        <v>504</v>
      </c>
      <c r="G66" s="27" t="s">
        <v>203</v>
      </c>
      <c r="H66" s="27" t="s">
        <v>31</v>
      </c>
      <c r="I66" s="29">
        <v>0</v>
      </c>
      <c r="J66" s="29">
        <v>0</v>
      </c>
      <c r="K66" s="28">
        <f t="shared" si="0"/>
        <v>0</v>
      </c>
      <c r="L66" s="26" t="s">
        <v>32</v>
      </c>
      <c r="M66" s="27" t="s">
        <v>696</v>
      </c>
      <c r="N66" s="27" t="s">
        <v>83</v>
      </c>
      <c r="O66" s="30" t="s">
        <v>14</v>
      </c>
      <c r="P66" s="31" t="s">
        <v>560</v>
      </c>
      <c r="R66" s="42">
        <v>0.71060000000000001</v>
      </c>
      <c r="S66" s="31" t="s">
        <v>745</v>
      </c>
      <c r="T66" s="31" t="s">
        <v>746</v>
      </c>
      <c r="U66" s="31" t="s">
        <v>747</v>
      </c>
    </row>
    <row r="67" spans="1:21" s="31" customFormat="1" ht="26.4" x14ac:dyDescent="0.3">
      <c r="A67" s="27" t="s">
        <v>265</v>
      </c>
      <c r="B67" s="27" t="s">
        <v>57</v>
      </c>
      <c r="C67" s="27">
        <v>5224</v>
      </c>
      <c r="D67" s="27" t="s">
        <v>1171</v>
      </c>
      <c r="E67" s="27" t="s">
        <v>204</v>
      </c>
      <c r="F67" s="27" t="s">
        <v>505</v>
      </c>
      <c r="G67" s="27" t="s">
        <v>205</v>
      </c>
      <c r="H67" s="27" t="s">
        <v>31</v>
      </c>
      <c r="I67" s="29">
        <v>0</v>
      </c>
      <c r="J67" s="29">
        <v>0</v>
      </c>
      <c r="K67" s="28">
        <f t="shared" si="0"/>
        <v>0</v>
      </c>
      <c r="L67" s="26" t="s">
        <v>32</v>
      </c>
      <c r="M67" s="27" t="s">
        <v>695</v>
      </c>
      <c r="N67" s="27" t="s">
        <v>83</v>
      </c>
      <c r="O67" s="30" t="s">
        <v>14</v>
      </c>
      <c r="P67" s="31" t="s">
        <v>560</v>
      </c>
      <c r="R67" s="42"/>
    </row>
    <row r="68" spans="1:21" s="31" customFormat="1" ht="26.4" x14ac:dyDescent="0.3">
      <c r="A68" s="27" t="s">
        <v>265</v>
      </c>
      <c r="B68" s="27" t="s">
        <v>57</v>
      </c>
      <c r="C68" s="27">
        <v>5224</v>
      </c>
      <c r="D68" s="27" t="s">
        <v>1172</v>
      </c>
      <c r="E68" s="27" t="s">
        <v>206</v>
      </c>
      <c r="F68" s="27" t="s">
        <v>506</v>
      </c>
      <c r="G68" s="27" t="s">
        <v>207</v>
      </c>
      <c r="H68" s="27" t="s">
        <v>31</v>
      </c>
      <c r="I68" s="29">
        <v>0</v>
      </c>
      <c r="J68" s="29">
        <v>0</v>
      </c>
      <c r="K68" s="28">
        <f t="shared" si="0"/>
        <v>0</v>
      </c>
      <c r="L68" s="26" t="s">
        <v>32</v>
      </c>
      <c r="M68" s="27" t="s">
        <v>695</v>
      </c>
      <c r="N68" s="27" t="s">
        <v>83</v>
      </c>
      <c r="O68" s="30" t="s">
        <v>14</v>
      </c>
      <c r="P68" s="31" t="s">
        <v>560</v>
      </c>
      <c r="R68" s="42"/>
    </row>
    <row r="69" spans="1:21" ht="26.4" x14ac:dyDescent="0.3">
      <c r="A69" s="15" t="s">
        <v>265</v>
      </c>
      <c r="B69" s="15" t="s">
        <v>57</v>
      </c>
      <c r="C69" s="15">
        <v>5224</v>
      </c>
      <c r="D69" s="15" t="s">
        <v>421</v>
      </c>
      <c r="E69" s="15" t="s">
        <v>208</v>
      </c>
      <c r="F69" s="15" t="s">
        <v>507</v>
      </c>
      <c r="G69" s="15" t="s">
        <v>209</v>
      </c>
      <c r="H69" s="15" t="s">
        <v>31</v>
      </c>
      <c r="I69" s="14">
        <v>40</v>
      </c>
      <c r="J69" s="14">
        <v>1000</v>
      </c>
      <c r="K69" s="16">
        <f t="shared" si="0"/>
        <v>40000</v>
      </c>
      <c r="L69" s="7" t="s">
        <v>32</v>
      </c>
      <c r="M69" s="15" t="s">
        <v>695</v>
      </c>
      <c r="N69" s="15" t="s">
        <v>83</v>
      </c>
      <c r="O69" s="17" t="s">
        <v>14</v>
      </c>
      <c r="P69" s="11" t="s">
        <v>560</v>
      </c>
    </row>
    <row r="70" spans="1:21" ht="26.4" x14ac:dyDescent="0.3">
      <c r="A70" s="15" t="s">
        <v>265</v>
      </c>
      <c r="B70" s="15" t="s">
        <v>57</v>
      </c>
      <c r="C70" s="15">
        <v>5224</v>
      </c>
      <c r="D70" s="15" t="s">
        <v>422</v>
      </c>
      <c r="E70" s="15" t="s">
        <v>210</v>
      </c>
      <c r="F70" s="15" t="s">
        <v>508</v>
      </c>
      <c r="G70" s="15" t="s">
        <v>211</v>
      </c>
      <c r="H70" s="15" t="s">
        <v>31</v>
      </c>
      <c r="I70" s="14">
        <v>20</v>
      </c>
      <c r="J70" s="14">
        <v>25000</v>
      </c>
      <c r="K70" s="16">
        <f t="shared" si="0"/>
        <v>500000</v>
      </c>
      <c r="L70" s="7" t="s">
        <v>32</v>
      </c>
      <c r="M70" s="15" t="s">
        <v>695</v>
      </c>
      <c r="N70" s="15" t="s">
        <v>83</v>
      </c>
      <c r="O70" s="17" t="s">
        <v>14</v>
      </c>
      <c r="P70" s="11" t="s">
        <v>560</v>
      </c>
    </row>
    <row r="71" spans="1:21" ht="39.6" x14ac:dyDescent="0.3">
      <c r="A71" s="15" t="s">
        <v>265</v>
      </c>
      <c r="B71" s="15" t="s">
        <v>57</v>
      </c>
      <c r="C71" s="15">
        <v>5224</v>
      </c>
      <c r="D71" s="15" t="s">
        <v>423</v>
      </c>
      <c r="E71" s="15" t="s">
        <v>121</v>
      </c>
      <c r="F71" s="15" t="s">
        <v>509</v>
      </c>
      <c r="G71" s="15" t="s">
        <v>212</v>
      </c>
      <c r="H71" s="15" t="s">
        <v>31</v>
      </c>
      <c r="I71" s="14">
        <v>2</v>
      </c>
      <c r="J71" s="14">
        <v>20000</v>
      </c>
      <c r="K71" s="16">
        <f t="shared" si="0"/>
        <v>40000</v>
      </c>
      <c r="L71" s="7" t="s">
        <v>32</v>
      </c>
      <c r="M71" s="15" t="s">
        <v>696</v>
      </c>
      <c r="N71" s="15" t="s">
        <v>83</v>
      </c>
      <c r="O71" s="17" t="s">
        <v>14</v>
      </c>
      <c r="P71" s="11" t="s">
        <v>560</v>
      </c>
      <c r="R71" s="35">
        <v>0.60799999999999998</v>
      </c>
      <c r="S71" s="11" t="s">
        <v>748</v>
      </c>
    </row>
    <row r="72" spans="1:21" ht="39.6" x14ac:dyDescent="0.3">
      <c r="A72" s="15" t="s">
        <v>265</v>
      </c>
      <c r="B72" s="15" t="s">
        <v>57</v>
      </c>
      <c r="C72" s="15">
        <v>5224</v>
      </c>
      <c r="D72" s="15" t="s">
        <v>424</v>
      </c>
      <c r="E72" s="15" t="s">
        <v>121</v>
      </c>
      <c r="F72" s="15" t="s">
        <v>509</v>
      </c>
      <c r="G72" s="15" t="s">
        <v>213</v>
      </c>
      <c r="H72" s="15" t="s">
        <v>31</v>
      </c>
      <c r="I72" s="14">
        <v>2</v>
      </c>
      <c r="J72" s="14">
        <v>20000</v>
      </c>
      <c r="K72" s="16">
        <f t="shared" si="0"/>
        <v>40000</v>
      </c>
      <c r="L72" s="7" t="s">
        <v>32</v>
      </c>
      <c r="M72" s="15" t="s">
        <v>696</v>
      </c>
      <c r="N72" s="15" t="s">
        <v>83</v>
      </c>
      <c r="O72" s="17" t="s">
        <v>14</v>
      </c>
      <c r="P72" s="11" t="s">
        <v>560</v>
      </c>
      <c r="R72" s="35">
        <v>0.27900000000000003</v>
      </c>
      <c r="S72" s="11" t="s">
        <v>749</v>
      </c>
    </row>
    <row r="73" spans="1:21" ht="26.4" x14ac:dyDescent="0.3">
      <c r="A73" s="15" t="s">
        <v>265</v>
      </c>
      <c r="B73" s="15" t="s">
        <v>57</v>
      </c>
      <c r="C73" s="15">
        <v>5224</v>
      </c>
      <c r="D73" s="15" t="s">
        <v>425</v>
      </c>
      <c r="E73" s="15" t="s">
        <v>214</v>
      </c>
      <c r="F73" s="15" t="s">
        <v>510</v>
      </c>
      <c r="G73" s="15" t="s">
        <v>215</v>
      </c>
      <c r="H73" s="15" t="s">
        <v>31</v>
      </c>
      <c r="I73" s="14">
        <v>2</v>
      </c>
      <c r="J73" s="14">
        <v>45000</v>
      </c>
      <c r="K73" s="16">
        <f t="shared" si="0"/>
        <v>90000</v>
      </c>
      <c r="L73" s="7" t="s">
        <v>32</v>
      </c>
      <c r="M73" s="15" t="s">
        <v>696</v>
      </c>
      <c r="N73" s="15" t="s">
        <v>83</v>
      </c>
      <c r="O73" s="17" t="s">
        <v>14</v>
      </c>
      <c r="P73" s="11" t="s">
        <v>560</v>
      </c>
      <c r="R73" s="35" t="s">
        <v>838</v>
      </c>
      <c r="S73" s="11" t="s">
        <v>750</v>
      </c>
    </row>
    <row r="74" spans="1:21" s="31" customFormat="1" ht="39.6" x14ac:dyDescent="0.3">
      <c r="A74" s="27" t="s">
        <v>265</v>
      </c>
      <c r="B74" s="27" t="s">
        <v>57</v>
      </c>
      <c r="C74" s="27">
        <v>5224</v>
      </c>
      <c r="D74" s="27" t="s">
        <v>1173</v>
      </c>
      <c r="E74" s="27" t="s">
        <v>216</v>
      </c>
      <c r="F74" s="27" t="s">
        <v>511</v>
      </c>
      <c r="G74" s="27" t="s">
        <v>217</v>
      </c>
      <c r="H74" s="27" t="s">
        <v>173</v>
      </c>
      <c r="I74" s="29">
        <v>0</v>
      </c>
      <c r="J74" s="29">
        <v>0</v>
      </c>
      <c r="K74" s="28">
        <f t="shared" si="0"/>
        <v>0</v>
      </c>
      <c r="L74" s="26" t="s">
        <v>32</v>
      </c>
      <c r="M74" s="27" t="s">
        <v>696</v>
      </c>
      <c r="N74" s="27" t="s">
        <v>83</v>
      </c>
      <c r="O74" s="30" t="s">
        <v>14</v>
      </c>
      <c r="P74" s="31" t="s">
        <v>560</v>
      </c>
      <c r="R74" s="42">
        <v>0.59089999999999998</v>
      </c>
      <c r="S74" s="31" t="s">
        <v>751</v>
      </c>
      <c r="T74" s="31" t="s">
        <v>752</v>
      </c>
    </row>
    <row r="75" spans="1:21" ht="52.8" x14ac:dyDescent="0.3">
      <c r="A75" s="15" t="s">
        <v>265</v>
      </c>
      <c r="B75" s="15" t="s">
        <v>57</v>
      </c>
      <c r="C75" s="15">
        <v>5224</v>
      </c>
      <c r="D75" s="15" t="s">
        <v>426</v>
      </c>
      <c r="E75" s="15" t="s">
        <v>218</v>
      </c>
      <c r="F75" s="15" t="s">
        <v>512</v>
      </c>
      <c r="G75" s="15" t="s">
        <v>219</v>
      </c>
      <c r="H75" s="15" t="s">
        <v>31</v>
      </c>
      <c r="I75" s="14">
        <v>2</v>
      </c>
      <c r="J75" s="14">
        <v>63000</v>
      </c>
      <c r="K75" s="16">
        <f t="shared" si="0"/>
        <v>126000</v>
      </c>
      <c r="L75" s="7" t="s">
        <v>32</v>
      </c>
      <c r="M75" s="15" t="s">
        <v>695</v>
      </c>
      <c r="N75" s="15" t="s">
        <v>83</v>
      </c>
      <c r="O75" s="17" t="s">
        <v>14</v>
      </c>
      <c r="P75" s="11" t="s">
        <v>560</v>
      </c>
      <c r="Q75" s="31"/>
    </row>
    <row r="76" spans="1:21" ht="26.4" x14ac:dyDescent="0.3">
      <c r="A76" s="15" t="s">
        <v>265</v>
      </c>
      <c r="B76" s="15" t="s">
        <v>57</v>
      </c>
      <c r="C76" s="15">
        <v>5224</v>
      </c>
      <c r="D76" s="15" t="s">
        <v>427</v>
      </c>
      <c r="E76" s="15" t="s">
        <v>220</v>
      </c>
      <c r="F76" s="15" t="s">
        <v>513</v>
      </c>
      <c r="G76" s="15" t="s">
        <v>221</v>
      </c>
      <c r="H76" s="15" t="s">
        <v>31</v>
      </c>
      <c r="I76" s="14">
        <v>50</v>
      </c>
      <c r="J76" s="14">
        <v>1000</v>
      </c>
      <c r="K76" s="16">
        <f t="shared" si="0"/>
        <v>50000</v>
      </c>
      <c r="L76" s="7" t="s">
        <v>32</v>
      </c>
      <c r="M76" s="15" t="s">
        <v>696</v>
      </c>
      <c r="N76" s="15" t="s">
        <v>83</v>
      </c>
      <c r="O76" s="17" t="s">
        <v>14</v>
      </c>
      <c r="P76" s="11" t="s">
        <v>560</v>
      </c>
      <c r="Q76" s="31"/>
      <c r="R76" s="35" t="s">
        <v>838</v>
      </c>
      <c r="S76" s="11" t="s">
        <v>753</v>
      </c>
    </row>
    <row r="77" spans="1:21" ht="26.4" x14ac:dyDescent="0.3">
      <c r="A77" s="15" t="s">
        <v>265</v>
      </c>
      <c r="B77" s="15" t="s">
        <v>57</v>
      </c>
      <c r="C77" s="15">
        <v>5224</v>
      </c>
      <c r="D77" s="15" t="s">
        <v>428</v>
      </c>
      <c r="E77" s="15" t="s">
        <v>222</v>
      </c>
      <c r="F77" s="15" t="s">
        <v>514</v>
      </c>
      <c r="G77" s="15" t="s">
        <v>223</v>
      </c>
      <c r="H77" s="15" t="s">
        <v>31</v>
      </c>
      <c r="I77" s="14">
        <v>50</v>
      </c>
      <c r="J77" s="14">
        <v>25000</v>
      </c>
      <c r="K77" s="16">
        <f t="shared" ref="K77:K140" si="1">I77*J77</f>
        <v>1250000</v>
      </c>
      <c r="L77" s="7" t="s">
        <v>32</v>
      </c>
      <c r="M77" s="15" t="s">
        <v>695</v>
      </c>
      <c r="N77" s="15" t="s">
        <v>83</v>
      </c>
      <c r="O77" s="17" t="s">
        <v>14</v>
      </c>
      <c r="P77" s="11" t="s">
        <v>560</v>
      </c>
      <c r="Q77" s="31"/>
    </row>
    <row r="78" spans="1:21" ht="39.6" x14ac:dyDescent="0.3">
      <c r="A78" s="15" t="s">
        <v>265</v>
      </c>
      <c r="B78" s="15" t="s">
        <v>57</v>
      </c>
      <c r="C78" s="15">
        <v>5224</v>
      </c>
      <c r="D78" s="15" t="s">
        <v>429</v>
      </c>
      <c r="E78" s="15" t="s">
        <v>224</v>
      </c>
      <c r="F78" s="15" t="s">
        <v>515</v>
      </c>
      <c r="G78" s="15" t="s">
        <v>225</v>
      </c>
      <c r="H78" s="15" t="s">
        <v>628</v>
      </c>
      <c r="I78" s="14">
        <v>100</v>
      </c>
      <c r="J78" s="14">
        <v>20000</v>
      </c>
      <c r="K78" s="16">
        <f t="shared" si="1"/>
        <v>2000000</v>
      </c>
      <c r="L78" s="7" t="s">
        <v>32</v>
      </c>
      <c r="M78" s="15" t="s">
        <v>695</v>
      </c>
      <c r="N78" s="15" t="s">
        <v>83</v>
      </c>
      <c r="O78" s="17" t="s">
        <v>14</v>
      </c>
      <c r="P78" s="11" t="s">
        <v>560</v>
      </c>
      <c r="Q78" s="31"/>
    </row>
    <row r="79" spans="1:21" s="31" customFormat="1" ht="26.4" x14ac:dyDescent="0.3">
      <c r="A79" s="26" t="s">
        <v>237</v>
      </c>
      <c r="B79" s="27" t="s">
        <v>57</v>
      </c>
      <c r="C79" s="27">
        <v>5224</v>
      </c>
      <c r="D79" s="27" t="s">
        <v>1177</v>
      </c>
      <c r="E79" s="27" t="s">
        <v>226</v>
      </c>
      <c r="F79" s="27" t="s">
        <v>516</v>
      </c>
      <c r="G79" s="27" t="s">
        <v>227</v>
      </c>
      <c r="H79" s="27" t="s">
        <v>31</v>
      </c>
      <c r="I79" s="57">
        <v>0</v>
      </c>
      <c r="J79" s="58">
        <v>0</v>
      </c>
      <c r="K79" s="28">
        <f t="shared" si="1"/>
        <v>0</v>
      </c>
      <c r="L79" s="26" t="s">
        <v>32</v>
      </c>
      <c r="M79" s="27" t="s">
        <v>695</v>
      </c>
      <c r="N79" s="27" t="s">
        <v>83</v>
      </c>
      <c r="O79" s="30" t="s">
        <v>14</v>
      </c>
      <c r="P79" s="31" t="s">
        <v>560</v>
      </c>
      <c r="Q79" s="31" t="s">
        <v>1178</v>
      </c>
      <c r="R79" s="42"/>
    </row>
    <row r="80" spans="1:21" s="31" customFormat="1" ht="26.4" x14ac:dyDescent="0.3">
      <c r="A80" s="26" t="s">
        <v>237</v>
      </c>
      <c r="B80" s="27" t="s">
        <v>57</v>
      </c>
      <c r="C80" s="27">
        <v>5224</v>
      </c>
      <c r="D80" s="27" t="s">
        <v>1179</v>
      </c>
      <c r="E80" s="27" t="s">
        <v>228</v>
      </c>
      <c r="F80" s="27" t="s">
        <v>517</v>
      </c>
      <c r="G80" s="27" t="s">
        <v>229</v>
      </c>
      <c r="H80" s="27" t="s">
        <v>31</v>
      </c>
      <c r="I80" s="57">
        <v>0</v>
      </c>
      <c r="J80" s="58">
        <v>0</v>
      </c>
      <c r="K80" s="28">
        <f t="shared" si="1"/>
        <v>0</v>
      </c>
      <c r="L80" s="26" t="s">
        <v>32</v>
      </c>
      <c r="M80" s="27" t="s">
        <v>696</v>
      </c>
      <c r="N80" s="27" t="s">
        <v>83</v>
      </c>
      <c r="O80" s="30" t="s">
        <v>14</v>
      </c>
      <c r="P80" s="31" t="s">
        <v>560</v>
      </c>
      <c r="Q80" s="31" t="s">
        <v>1178</v>
      </c>
      <c r="R80" s="42" t="s">
        <v>838</v>
      </c>
      <c r="S80" s="31" t="s">
        <v>754</v>
      </c>
      <c r="T80" s="31" t="s">
        <v>755</v>
      </c>
    </row>
    <row r="81" spans="1:21" ht="26.4" x14ac:dyDescent="0.3">
      <c r="A81" s="7" t="s">
        <v>237</v>
      </c>
      <c r="B81" s="15" t="s">
        <v>57</v>
      </c>
      <c r="C81" s="15">
        <v>5224</v>
      </c>
      <c r="D81" s="15" t="s">
        <v>1026</v>
      </c>
      <c r="E81" s="15" t="s">
        <v>230</v>
      </c>
      <c r="F81" s="15" t="s">
        <v>518</v>
      </c>
      <c r="G81" s="15" t="s">
        <v>229</v>
      </c>
      <c r="H81" s="15" t="s">
        <v>31</v>
      </c>
      <c r="I81" s="46">
        <v>2</v>
      </c>
      <c r="J81" s="19">
        <v>1146988</v>
      </c>
      <c r="K81" s="16">
        <f t="shared" si="1"/>
        <v>2293976</v>
      </c>
      <c r="L81" s="7" t="s">
        <v>32</v>
      </c>
      <c r="M81" s="15" t="s">
        <v>696</v>
      </c>
      <c r="N81" s="15" t="s">
        <v>83</v>
      </c>
      <c r="O81" s="17" t="s">
        <v>14</v>
      </c>
      <c r="P81" s="11" t="s">
        <v>560</v>
      </c>
      <c r="R81" s="35" t="s">
        <v>838</v>
      </c>
      <c r="S81" s="11" t="s">
        <v>754</v>
      </c>
      <c r="T81" s="11" t="s">
        <v>755</v>
      </c>
    </row>
    <row r="82" spans="1:21" ht="26.4" x14ac:dyDescent="0.3">
      <c r="A82" s="7" t="s">
        <v>237</v>
      </c>
      <c r="B82" s="15" t="s">
        <v>57</v>
      </c>
      <c r="C82" s="15">
        <v>5224</v>
      </c>
      <c r="D82" s="15" t="s">
        <v>430</v>
      </c>
      <c r="E82" s="15" t="s">
        <v>231</v>
      </c>
      <c r="F82" s="15" t="s">
        <v>519</v>
      </c>
      <c r="G82" s="15" t="s">
        <v>232</v>
      </c>
      <c r="H82" s="15" t="s">
        <v>31</v>
      </c>
      <c r="I82" s="46">
        <v>2</v>
      </c>
      <c r="J82" s="19">
        <v>3505300</v>
      </c>
      <c r="K82" s="16">
        <f t="shared" si="1"/>
        <v>7010600</v>
      </c>
      <c r="L82" s="7" t="s">
        <v>32</v>
      </c>
      <c r="M82" s="15" t="s">
        <v>695</v>
      </c>
      <c r="N82" s="15" t="s">
        <v>83</v>
      </c>
      <c r="O82" s="17" t="s">
        <v>14</v>
      </c>
      <c r="P82" s="11" t="s">
        <v>560</v>
      </c>
    </row>
    <row r="83" spans="1:21" ht="26.4" x14ac:dyDescent="0.3">
      <c r="A83" s="7" t="s">
        <v>237</v>
      </c>
      <c r="B83" s="15" t="s">
        <v>57</v>
      </c>
      <c r="C83" s="15">
        <v>5224</v>
      </c>
      <c r="D83" s="15" t="s">
        <v>1027</v>
      </c>
      <c r="E83" s="15" t="s">
        <v>233</v>
      </c>
      <c r="F83" s="15" t="s">
        <v>520</v>
      </c>
      <c r="G83" s="15" t="s">
        <v>234</v>
      </c>
      <c r="H83" s="15" t="s">
        <v>31</v>
      </c>
      <c r="I83" s="46">
        <v>1</v>
      </c>
      <c r="J83" s="19">
        <v>15492000</v>
      </c>
      <c r="K83" s="16">
        <f t="shared" si="1"/>
        <v>15492000</v>
      </c>
      <c r="L83" s="7" t="s">
        <v>32</v>
      </c>
      <c r="M83" s="15" t="s">
        <v>695</v>
      </c>
      <c r="N83" s="15" t="s">
        <v>83</v>
      </c>
      <c r="O83" s="17" t="s">
        <v>14</v>
      </c>
      <c r="P83" s="11" t="s">
        <v>560</v>
      </c>
    </row>
    <row r="84" spans="1:21" s="31" customFormat="1" ht="26.4" x14ac:dyDescent="0.3">
      <c r="A84" s="26" t="s">
        <v>237</v>
      </c>
      <c r="B84" s="27" t="s">
        <v>57</v>
      </c>
      <c r="C84" s="27">
        <v>5224</v>
      </c>
      <c r="D84" s="27" t="s">
        <v>1180</v>
      </c>
      <c r="E84" s="27" t="s">
        <v>235</v>
      </c>
      <c r="F84" s="27" t="s">
        <v>521</v>
      </c>
      <c r="G84" s="27" t="s">
        <v>236</v>
      </c>
      <c r="H84" s="27" t="s">
        <v>31</v>
      </c>
      <c r="I84" s="57">
        <v>0</v>
      </c>
      <c r="J84" s="58">
        <v>0</v>
      </c>
      <c r="K84" s="28">
        <f t="shared" si="1"/>
        <v>0</v>
      </c>
      <c r="L84" s="26" t="s">
        <v>32</v>
      </c>
      <c r="M84" s="27" t="s">
        <v>695</v>
      </c>
      <c r="N84" s="27" t="s">
        <v>83</v>
      </c>
      <c r="O84" s="30" t="s">
        <v>14</v>
      </c>
      <c r="P84" s="31" t="s">
        <v>560</v>
      </c>
      <c r="Q84" s="31" t="s">
        <v>1178</v>
      </c>
      <c r="R84" s="42"/>
    </row>
    <row r="85" spans="1:21" ht="92.4" x14ac:dyDescent="0.3">
      <c r="A85" s="7" t="s">
        <v>109</v>
      </c>
      <c r="B85" s="7" t="s">
        <v>57</v>
      </c>
      <c r="C85" s="7">
        <v>5224</v>
      </c>
      <c r="D85" s="15" t="s">
        <v>947</v>
      </c>
      <c r="E85" s="15" t="s">
        <v>266</v>
      </c>
      <c r="F85" s="15" t="s">
        <v>522</v>
      </c>
      <c r="G85" s="20" t="s">
        <v>267</v>
      </c>
      <c r="H85" s="15" t="s">
        <v>268</v>
      </c>
      <c r="I85" s="47">
        <v>104</v>
      </c>
      <c r="J85" s="6">
        <v>142750</v>
      </c>
      <c r="K85" s="16">
        <f t="shared" si="1"/>
        <v>14846000</v>
      </c>
      <c r="L85" s="15" t="s">
        <v>32</v>
      </c>
      <c r="M85" s="15" t="s">
        <v>696</v>
      </c>
      <c r="N85" s="15" t="s">
        <v>83</v>
      </c>
      <c r="O85" s="17" t="s">
        <v>14</v>
      </c>
      <c r="P85" s="11" t="s">
        <v>559</v>
      </c>
      <c r="R85" s="35">
        <v>0.9</v>
      </c>
      <c r="S85" s="11" t="s">
        <v>756</v>
      </c>
      <c r="T85" s="11" t="s">
        <v>757</v>
      </c>
      <c r="U85" s="11" t="s">
        <v>758</v>
      </c>
    </row>
    <row r="86" spans="1:21" ht="92.4" x14ac:dyDescent="0.3">
      <c r="A86" s="7" t="s">
        <v>109</v>
      </c>
      <c r="B86" s="7" t="s">
        <v>57</v>
      </c>
      <c r="C86" s="7">
        <v>5224</v>
      </c>
      <c r="D86" s="15" t="s">
        <v>946</v>
      </c>
      <c r="E86" s="15" t="s">
        <v>269</v>
      </c>
      <c r="F86" s="15" t="s">
        <v>523</v>
      </c>
      <c r="G86" s="15" t="s">
        <v>270</v>
      </c>
      <c r="H86" s="15" t="s">
        <v>268</v>
      </c>
      <c r="I86" s="47">
        <v>70</v>
      </c>
      <c r="J86" s="6">
        <v>171000</v>
      </c>
      <c r="K86" s="16">
        <f t="shared" si="1"/>
        <v>11970000</v>
      </c>
      <c r="L86" s="15" t="s">
        <v>32</v>
      </c>
      <c r="M86" s="15" t="s">
        <v>696</v>
      </c>
      <c r="N86" s="15" t="s">
        <v>100</v>
      </c>
      <c r="O86" s="17" t="s">
        <v>14</v>
      </c>
      <c r="P86" s="11" t="s">
        <v>559</v>
      </c>
      <c r="R86" s="35">
        <v>0.21510000000000001</v>
      </c>
      <c r="S86" s="11" t="s">
        <v>759</v>
      </c>
      <c r="T86" s="11" t="s">
        <v>760</v>
      </c>
      <c r="U86" s="11" t="s">
        <v>761</v>
      </c>
    </row>
    <row r="87" spans="1:21" ht="39.6" x14ac:dyDescent="0.3">
      <c r="A87" s="7" t="s">
        <v>109</v>
      </c>
      <c r="B87" s="7" t="s">
        <v>57</v>
      </c>
      <c r="C87" s="7">
        <v>5224</v>
      </c>
      <c r="D87" s="15" t="s">
        <v>431</v>
      </c>
      <c r="E87" s="15" t="s">
        <v>271</v>
      </c>
      <c r="F87" s="15" t="s">
        <v>524</v>
      </c>
      <c r="G87" s="15" t="s">
        <v>272</v>
      </c>
      <c r="H87" s="15" t="s">
        <v>273</v>
      </c>
      <c r="I87" s="16">
        <v>606</v>
      </c>
      <c r="J87" s="6">
        <v>3145</v>
      </c>
      <c r="K87" s="16">
        <f t="shared" si="1"/>
        <v>1905870</v>
      </c>
      <c r="L87" s="15" t="s">
        <v>32</v>
      </c>
      <c r="M87" s="15" t="s">
        <v>696</v>
      </c>
      <c r="N87" s="15" t="s">
        <v>100</v>
      </c>
      <c r="O87" s="17" t="s">
        <v>14</v>
      </c>
      <c r="P87" s="11" t="s">
        <v>559</v>
      </c>
      <c r="R87" s="35">
        <v>0.6522</v>
      </c>
      <c r="S87" s="11" t="s">
        <v>762</v>
      </c>
      <c r="T87" s="11" t="s">
        <v>763</v>
      </c>
      <c r="U87" s="11" t="s">
        <v>730</v>
      </c>
    </row>
    <row r="88" spans="1:21" ht="52.8" x14ac:dyDescent="0.3">
      <c r="A88" s="7" t="s">
        <v>109</v>
      </c>
      <c r="B88" s="7" t="s">
        <v>57</v>
      </c>
      <c r="C88" s="7">
        <v>5224</v>
      </c>
      <c r="D88" s="15" t="s">
        <v>432</v>
      </c>
      <c r="E88" s="15" t="s">
        <v>274</v>
      </c>
      <c r="F88" s="15" t="s">
        <v>525</v>
      </c>
      <c r="G88" s="15" t="s">
        <v>275</v>
      </c>
      <c r="H88" s="15" t="s">
        <v>273</v>
      </c>
      <c r="I88" s="16">
        <v>831</v>
      </c>
      <c r="J88" s="6">
        <v>5115</v>
      </c>
      <c r="K88" s="16">
        <f t="shared" si="1"/>
        <v>4250565</v>
      </c>
      <c r="L88" s="15" t="s">
        <v>32</v>
      </c>
      <c r="M88" s="15" t="s">
        <v>696</v>
      </c>
      <c r="N88" s="15" t="s">
        <v>100</v>
      </c>
      <c r="O88" s="17" t="s">
        <v>14</v>
      </c>
      <c r="P88" s="11" t="s">
        <v>559</v>
      </c>
      <c r="R88" s="35">
        <v>0.72889999999999999</v>
      </c>
      <c r="S88" s="11" t="s">
        <v>764</v>
      </c>
      <c r="T88" s="11" t="s">
        <v>765</v>
      </c>
    </row>
    <row r="89" spans="1:21" ht="158.4" x14ac:dyDescent="0.3">
      <c r="A89" s="7" t="s">
        <v>109</v>
      </c>
      <c r="B89" s="7" t="s">
        <v>57</v>
      </c>
      <c r="C89" s="7">
        <v>5224</v>
      </c>
      <c r="D89" s="15" t="s">
        <v>433</v>
      </c>
      <c r="E89" s="15" t="s">
        <v>274</v>
      </c>
      <c r="F89" s="15" t="s">
        <v>525</v>
      </c>
      <c r="G89" s="15" t="s">
        <v>276</v>
      </c>
      <c r="H89" s="15" t="s">
        <v>273</v>
      </c>
      <c r="I89" s="16">
        <v>1910</v>
      </c>
      <c r="J89" s="6">
        <v>2088</v>
      </c>
      <c r="K89" s="16">
        <f t="shared" si="1"/>
        <v>3988080</v>
      </c>
      <c r="L89" s="15" t="s">
        <v>32</v>
      </c>
      <c r="M89" s="15" t="s">
        <v>696</v>
      </c>
      <c r="N89" s="15" t="s">
        <v>83</v>
      </c>
      <c r="O89" s="17" t="s">
        <v>14</v>
      </c>
      <c r="P89" s="11" t="s">
        <v>559</v>
      </c>
      <c r="R89" s="35">
        <v>0.72889999999999999</v>
      </c>
      <c r="S89" s="11" t="s">
        <v>764</v>
      </c>
      <c r="T89" s="11" t="s">
        <v>765</v>
      </c>
    </row>
    <row r="90" spans="1:21" ht="158.4" x14ac:dyDescent="0.3">
      <c r="A90" s="7" t="s">
        <v>109</v>
      </c>
      <c r="B90" s="7" t="s">
        <v>57</v>
      </c>
      <c r="C90" s="7">
        <v>5224</v>
      </c>
      <c r="D90" s="15" t="s">
        <v>434</v>
      </c>
      <c r="E90" s="15" t="s">
        <v>278</v>
      </c>
      <c r="F90" s="15" t="s">
        <v>526</v>
      </c>
      <c r="G90" s="15" t="s">
        <v>279</v>
      </c>
      <c r="H90" s="15" t="s">
        <v>273</v>
      </c>
      <c r="I90" s="16">
        <v>3038</v>
      </c>
      <c r="J90" s="6">
        <v>393</v>
      </c>
      <c r="K90" s="16">
        <f t="shared" si="1"/>
        <v>1193934</v>
      </c>
      <c r="L90" s="15" t="s">
        <v>32</v>
      </c>
      <c r="M90" s="15" t="s">
        <v>696</v>
      </c>
      <c r="N90" s="15" t="s">
        <v>83</v>
      </c>
      <c r="O90" s="17" t="s">
        <v>14</v>
      </c>
      <c r="P90" s="11" t="s">
        <v>559</v>
      </c>
      <c r="R90" s="35">
        <v>0.68400000000000005</v>
      </c>
      <c r="S90" s="11" t="s">
        <v>766</v>
      </c>
      <c r="T90" s="11" t="s">
        <v>767</v>
      </c>
      <c r="U90" s="11" t="s">
        <v>768</v>
      </c>
    </row>
    <row r="91" spans="1:21" ht="39.6" x14ac:dyDescent="0.3">
      <c r="A91" s="7" t="s">
        <v>109</v>
      </c>
      <c r="B91" s="7" t="s">
        <v>57</v>
      </c>
      <c r="C91" s="7">
        <v>5224</v>
      </c>
      <c r="D91" s="15" t="s">
        <v>435</v>
      </c>
      <c r="E91" s="15" t="s">
        <v>280</v>
      </c>
      <c r="F91" s="15" t="s">
        <v>527</v>
      </c>
      <c r="G91" s="15" t="s">
        <v>281</v>
      </c>
      <c r="H91" s="15" t="s">
        <v>31</v>
      </c>
      <c r="I91" s="16">
        <v>581</v>
      </c>
      <c r="J91" s="6">
        <v>5982</v>
      </c>
      <c r="K91" s="16">
        <f t="shared" si="1"/>
        <v>3475542</v>
      </c>
      <c r="L91" s="15" t="s">
        <v>32</v>
      </c>
      <c r="M91" s="15" t="s">
        <v>696</v>
      </c>
      <c r="N91" s="15" t="s">
        <v>83</v>
      </c>
      <c r="O91" s="17" t="s">
        <v>14</v>
      </c>
      <c r="P91" s="11" t="s">
        <v>559</v>
      </c>
      <c r="R91" s="35">
        <v>0.875</v>
      </c>
      <c r="S91" s="11" t="s">
        <v>769</v>
      </c>
      <c r="T91" s="11" t="s">
        <v>770</v>
      </c>
      <c r="U91" s="11" t="s">
        <v>771</v>
      </c>
    </row>
    <row r="92" spans="1:21" ht="66" x14ac:dyDescent="0.3">
      <c r="A92" s="7" t="s">
        <v>109</v>
      </c>
      <c r="B92" s="7" t="s">
        <v>57</v>
      </c>
      <c r="C92" s="7">
        <v>5224</v>
      </c>
      <c r="D92" s="15" t="s">
        <v>436</v>
      </c>
      <c r="E92" s="15" t="s">
        <v>282</v>
      </c>
      <c r="F92" s="15" t="s">
        <v>528</v>
      </c>
      <c r="G92" s="15" t="s">
        <v>283</v>
      </c>
      <c r="H92" s="15" t="s">
        <v>31</v>
      </c>
      <c r="I92" s="16">
        <v>105</v>
      </c>
      <c r="J92" s="6">
        <v>10580</v>
      </c>
      <c r="K92" s="16">
        <f t="shared" si="1"/>
        <v>1110900</v>
      </c>
      <c r="L92" s="15" t="s">
        <v>32</v>
      </c>
      <c r="M92" s="15" t="s">
        <v>696</v>
      </c>
      <c r="N92" s="15" t="s">
        <v>100</v>
      </c>
      <c r="O92" s="17" t="s">
        <v>14</v>
      </c>
      <c r="P92" s="11" t="s">
        <v>559</v>
      </c>
      <c r="R92" s="35">
        <v>0.7</v>
      </c>
      <c r="S92" s="11" t="s">
        <v>770</v>
      </c>
      <c r="T92" s="11" t="s">
        <v>772</v>
      </c>
      <c r="U92" s="11" t="s">
        <v>773</v>
      </c>
    </row>
    <row r="93" spans="1:21" s="31" customFormat="1" ht="39.6" x14ac:dyDescent="0.3">
      <c r="A93" s="26" t="s">
        <v>109</v>
      </c>
      <c r="B93" s="26" t="s">
        <v>57</v>
      </c>
      <c r="C93" s="26">
        <v>5224</v>
      </c>
      <c r="D93" s="27" t="s">
        <v>948</v>
      </c>
      <c r="E93" s="27" t="s">
        <v>285</v>
      </c>
      <c r="F93" s="27" t="s">
        <v>529</v>
      </c>
      <c r="G93" s="27" t="s">
        <v>286</v>
      </c>
      <c r="H93" s="27" t="s">
        <v>31</v>
      </c>
      <c r="I93" s="28">
        <v>0</v>
      </c>
      <c r="J93" s="43">
        <v>0</v>
      </c>
      <c r="K93" s="28">
        <f t="shared" si="1"/>
        <v>0</v>
      </c>
      <c r="L93" s="27" t="s">
        <v>32</v>
      </c>
      <c r="M93" s="27" t="s">
        <v>696</v>
      </c>
      <c r="N93" s="27" t="s">
        <v>85</v>
      </c>
      <c r="O93" s="30" t="s">
        <v>14</v>
      </c>
      <c r="P93" s="31" t="s">
        <v>559</v>
      </c>
      <c r="R93" s="42">
        <v>0.85709999999999997</v>
      </c>
      <c r="S93" s="31" t="s">
        <v>774</v>
      </c>
      <c r="T93" s="31" t="s">
        <v>775</v>
      </c>
      <c r="U93" s="31" t="s">
        <v>776</v>
      </c>
    </row>
    <row r="94" spans="1:21" ht="39.6" x14ac:dyDescent="0.3">
      <c r="A94" s="7" t="s">
        <v>109</v>
      </c>
      <c r="B94" s="7" t="s">
        <v>57</v>
      </c>
      <c r="C94" s="7">
        <v>5224</v>
      </c>
      <c r="D94" s="15" t="s">
        <v>955</v>
      </c>
      <c r="E94" s="15" t="s">
        <v>287</v>
      </c>
      <c r="F94" s="15" t="s">
        <v>530</v>
      </c>
      <c r="G94" s="15" t="s">
        <v>288</v>
      </c>
      <c r="H94" s="15" t="s">
        <v>273</v>
      </c>
      <c r="I94" s="16">
        <v>1910</v>
      </c>
      <c r="J94" s="6">
        <v>3160</v>
      </c>
      <c r="K94" s="16">
        <f t="shared" si="1"/>
        <v>6035600</v>
      </c>
      <c r="L94" s="15" t="s">
        <v>32</v>
      </c>
      <c r="M94" s="15" t="s">
        <v>696</v>
      </c>
      <c r="N94" s="15" t="s">
        <v>100</v>
      </c>
      <c r="O94" s="17" t="s">
        <v>14</v>
      </c>
      <c r="P94" s="11" t="s">
        <v>559</v>
      </c>
      <c r="R94" s="35">
        <v>0.53800000000000003</v>
      </c>
      <c r="S94" s="11" t="s">
        <v>777</v>
      </c>
      <c r="T94" s="11" t="s">
        <v>765</v>
      </c>
    </row>
    <row r="95" spans="1:21" ht="118.8" x14ac:dyDescent="0.3">
      <c r="A95" s="7" t="s">
        <v>109</v>
      </c>
      <c r="B95" s="7" t="s">
        <v>57</v>
      </c>
      <c r="C95" s="7">
        <v>5224</v>
      </c>
      <c r="D95" s="15" t="s">
        <v>437</v>
      </c>
      <c r="E95" s="15" t="s">
        <v>289</v>
      </c>
      <c r="F95" s="15" t="s">
        <v>531</v>
      </c>
      <c r="G95" s="15" t="s">
        <v>290</v>
      </c>
      <c r="H95" s="15" t="s">
        <v>31</v>
      </c>
      <c r="I95" s="16">
        <v>105</v>
      </c>
      <c r="J95" s="6">
        <v>20448</v>
      </c>
      <c r="K95" s="16">
        <f t="shared" si="1"/>
        <v>2147040</v>
      </c>
      <c r="L95" s="15" t="s">
        <v>32</v>
      </c>
      <c r="M95" s="15" t="s">
        <v>696</v>
      </c>
      <c r="N95" s="15" t="s">
        <v>83</v>
      </c>
      <c r="O95" s="17" t="s">
        <v>14</v>
      </c>
      <c r="P95" s="11" t="s">
        <v>559</v>
      </c>
      <c r="R95" s="35" t="s">
        <v>838</v>
      </c>
      <c r="S95" s="11" t="s">
        <v>731</v>
      </c>
      <c r="T95" s="11" t="s">
        <v>778</v>
      </c>
      <c r="U95" s="11" t="s">
        <v>779</v>
      </c>
    </row>
    <row r="96" spans="1:21" ht="145.19999999999999" x14ac:dyDescent="0.3">
      <c r="A96" s="7" t="s">
        <v>109</v>
      </c>
      <c r="B96" s="7" t="s">
        <v>57</v>
      </c>
      <c r="C96" s="7">
        <v>5224</v>
      </c>
      <c r="D96" s="15" t="s">
        <v>956</v>
      </c>
      <c r="E96" s="15" t="s">
        <v>291</v>
      </c>
      <c r="F96" s="15" t="s">
        <v>532</v>
      </c>
      <c r="G96" s="15" t="s">
        <v>292</v>
      </c>
      <c r="H96" s="15" t="s">
        <v>273</v>
      </c>
      <c r="I96" s="16">
        <v>90</v>
      </c>
      <c r="J96" s="6">
        <v>35000</v>
      </c>
      <c r="K96" s="16">
        <f t="shared" si="1"/>
        <v>3150000</v>
      </c>
      <c r="L96" s="15" t="s">
        <v>32</v>
      </c>
      <c r="M96" s="15" t="s">
        <v>696</v>
      </c>
      <c r="N96" s="15" t="s">
        <v>83</v>
      </c>
      <c r="O96" s="17" t="s">
        <v>14</v>
      </c>
      <c r="P96" s="11" t="s">
        <v>559</v>
      </c>
      <c r="R96" s="35">
        <v>0.94</v>
      </c>
      <c r="S96" s="11" t="s">
        <v>780</v>
      </c>
      <c r="T96" s="11" t="s">
        <v>781</v>
      </c>
      <c r="U96" s="11" t="s">
        <v>782</v>
      </c>
    </row>
    <row r="97" spans="1:21" ht="105.6" x14ac:dyDescent="0.3">
      <c r="A97" s="7" t="s">
        <v>109</v>
      </c>
      <c r="B97" s="7" t="s">
        <v>57</v>
      </c>
      <c r="C97" s="7">
        <v>5224</v>
      </c>
      <c r="D97" s="15" t="s">
        <v>438</v>
      </c>
      <c r="E97" s="15" t="s">
        <v>293</v>
      </c>
      <c r="F97" s="15" t="s">
        <v>533</v>
      </c>
      <c r="G97" s="15" t="s">
        <v>294</v>
      </c>
      <c r="H97" s="15" t="s">
        <v>273</v>
      </c>
      <c r="I97" s="16">
        <v>105</v>
      </c>
      <c r="J97" s="6">
        <v>36530</v>
      </c>
      <c r="K97" s="16">
        <f t="shared" si="1"/>
        <v>3835650</v>
      </c>
      <c r="L97" s="15" t="s">
        <v>32</v>
      </c>
      <c r="M97" s="15" t="s">
        <v>696</v>
      </c>
      <c r="N97" s="15" t="s">
        <v>100</v>
      </c>
      <c r="O97" s="17" t="s">
        <v>14</v>
      </c>
      <c r="P97" s="11" t="s">
        <v>559</v>
      </c>
      <c r="R97" s="35">
        <v>0.94</v>
      </c>
      <c r="S97" s="11" t="s">
        <v>780</v>
      </c>
      <c r="T97" s="11" t="s">
        <v>781</v>
      </c>
      <c r="U97" s="11" t="s">
        <v>782</v>
      </c>
    </row>
    <row r="98" spans="1:21" s="31" customFormat="1" ht="66" x14ac:dyDescent="0.3">
      <c r="A98" s="26" t="s">
        <v>109</v>
      </c>
      <c r="B98" s="26" t="s">
        <v>57</v>
      </c>
      <c r="C98" s="26">
        <v>5224</v>
      </c>
      <c r="D98" s="27" t="s">
        <v>1097</v>
      </c>
      <c r="E98" s="27" t="s">
        <v>295</v>
      </c>
      <c r="F98" s="27" t="s">
        <v>534</v>
      </c>
      <c r="G98" s="27" t="s">
        <v>296</v>
      </c>
      <c r="H98" s="27" t="s">
        <v>31</v>
      </c>
      <c r="I98" s="28">
        <v>0</v>
      </c>
      <c r="J98" s="43">
        <v>0</v>
      </c>
      <c r="K98" s="28">
        <f t="shared" si="1"/>
        <v>0</v>
      </c>
      <c r="L98" s="27" t="s">
        <v>32</v>
      </c>
      <c r="M98" s="27" t="s">
        <v>696</v>
      </c>
      <c r="N98" s="27" t="s">
        <v>83</v>
      </c>
      <c r="O98" s="30" t="s">
        <v>14</v>
      </c>
      <c r="P98" s="31" t="s">
        <v>559</v>
      </c>
      <c r="R98" s="42" t="s">
        <v>838</v>
      </c>
      <c r="S98" s="31" t="s">
        <v>739</v>
      </c>
      <c r="T98" s="31" t="s">
        <v>783</v>
      </c>
      <c r="U98" s="31" t="s">
        <v>784</v>
      </c>
    </row>
    <row r="99" spans="1:21" ht="145.19999999999999" x14ac:dyDescent="0.3">
      <c r="A99" s="7" t="s">
        <v>109</v>
      </c>
      <c r="B99" s="7" t="s">
        <v>57</v>
      </c>
      <c r="C99" s="7">
        <v>5224</v>
      </c>
      <c r="D99" s="15" t="s">
        <v>957</v>
      </c>
      <c r="E99" s="15" t="s">
        <v>298</v>
      </c>
      <c r="F99" s="15" t="s">
        <v>535</v>
      </c>
      <c r="G99" s="15" t="s">
        <v>299</v>
      </c>
      <c r="H99" s="15" t="s">
        <v>31</v>
      </c>
      <c r="I99" s="16">
        <v>22</v>
      </c>
      <c r="J99" s="6">
        <v>3770</v>
      </c>
      <c r="K99" s="16">
        <f t="shared" si="1"/>
        <v>82940</v>
      </c>
      <c r="L99" s="15" t="s">
        <v>32</v>
      </c>
      <c r="M99" s="15" t="s">
        <v>696</v>
      </c>
      <c r="N99" s="15" t="s">
        <v>83</v>
      </c>
      <c r="O99" s="17" t="s">
        <v>14</v>
      </c>
      <c r="P99" s="11" t="s">
        <v>559</v>
      </c>
      <c r="R99" s="35">
        <v>0.6</v>
      </c>
      <c r="S99" s="11" t="s">
        <v>785</v>
      </c>
    </row>
    <row r="100" spans="1:21" s="31" customFormat="1" ht="118.8" x14ac:dyDescent="0.3">
      <c r="A100" s="26" t="s">
        <v>109</v>
      </c>
      <c r="B100" s="26" t="s">
        <v>57</v>
      </c>
      <c r="C100" s="26">
        <v>5224</v>
      </c>
      <c r="D100" s="27" t="s">
        <v>1085</v>
      </c>
      <c r="E100" s="27" t="s">
        <v>300</v>
      </c>
      <c r="F100" s="27" t="s">
        <v>536</v>
      </c>
      <c r="G100" s="27" t="s">
        <v>301</v>
      </c>
      <c r="H100" s="27" t="s">
        <v>31</v>
      </c>
      <c r="I100" s="28">
        <v>0</v>
      </c>
      <c r="J100" s="43">
        <v>0</v>
      </c>
      <c r="K100" s="28">
        <f t="shared" si="1"/>
        <v>0</v>
      </c>
      <c r="L100" s="27" t="s">
        <v>32</v>
      </c>
      <c r="M100" s="27" t="s">
        <v>695</v>
      </c>
      <c r="N100" s="27" t="s">
        <v>83</v>
      </c>
      <c r="O100" s="30" t="s">
        <v>14</v>
      </c>
      <c r="P100" s="31" t="s">
        <v>559</v>
      </c>
      <c r="R100" s="42"/>
    </row>
    <row r="101" spans="1:21" ht="79.2" x14ac:dyDescent="0.3">
      <c r="A101" s="7" t="s">
        <v>109</v>
      </c>
      <c r="B101" s="7" t="s">
        <v>57</v>
      </c>
      <c r="C101" s="7">
        <v>5224</v>
      </c>
      <c r="D101" s="15" t="s">
        <v>958</v>
      </c>
      <c r="E101" s="15" t="s">
        <v>302</v>
      </c>
      <c r="F101" s="15" t="s">
        <v>537</v>
      </c>
      <c r="G101" s="15" t="s">
        <v>303</v>
      </c>
      <c r="H101" s="15" t="s">
        <v>31</v>
      </c>
      <c r="I101" s="16">
        <v>231</v>
      </c>
      <c r="J101" s="6">
        <v>9429</v>
      </c>
      <c r="K101" s="16">
        <f t="shared" si="1"/>
        <v>2178099</v>
      </c>
      <c r="L101" s="15" t="s">
        <v>32</v>
      </c>
      <c r="M101" s="15" t="s">
        <v>695</v>
      </c>
      <c r="N101" s="15" t="s">
        <v>83</v>
      </c>
      <c r="O101" s="17" t="s">
        <v>14</v>
      </c>
      <c r="P101" s="11" t="s">
        <v>559</v>
      </c>
    </row>
    <row r="102" spans="1:21" ht="52.8" x14ac:dyDescent="0.3">
      <c r="A102" s="7" t="s">
        <v>109</v>
      </c>
      <c r="B102" s="7" t="s">
        <v>57</v>
      </c>
      <c r="C102" s="7">
        <v>5224</v>
      </c>
      <c r="D102" s="15" t="s">
        <v>959</v>
      </c>
      <c r="E102" s="15" t="s">
        <v>304</v>
      </c>
      <c r="F102" s="15" t="s">
        <v>334</v>
      </c>
      <c r="G102" s="15" t="s">
        <v>305</v>
      </c>
      <c r="H102" s="15" t="s">
        <v>31</v>
      </c>
      <c r="I102" s="16">
        <v>231</v>
      </c>
      <c r="J102" s="6">
        <v>7453</v>
      </c>
      <c r="K102" s="16">
        <f t="shared" si="1"/>
        <v>1721643</v>
      </c>
      <c r="L102" s="15" t="s">
        <v>32</v>
      </c>
      <c r="M102" s="15" t="s">
        <v>696</v>
      </c>
      <c r="N102" s="15" t="s">
        <v>83</v>
      </c>
      <c r="O102" s="17" t="s">
        <v>14</v>
      </c>
      <c r="P102" s="11" t="s">
        <v>559</v>
      </c>
      <c r="R102" s="35">
        <v>0.8</v>
      </c>
      <c r="S102" s="11" t="s">
        <v>786</v>
      </c>
      <c r="T102" s="11" t="s">
        <v>787</v>
      </c>
    </row>
    <row r="103" spans="1:21" s="31" customFormat="1" ht="184.8" x14ac:dyDescent="0.3">
      <c r="A103" s="26" t="s">
        <v>109</v>
      </c>
      <c r="B103" s="26" t="s">
        <v>57</v>
      </c>
      <c r="C103" s="26">
        <v>5224</v>
      </c>
      <c r="D103" s="27" t="s">
        <v>1092</v>
      </c>
      <c r="E103" s="27" t="s">
        <v>306</v>
      </c>
      <c r="F103" s="27" t="s">
        <v>307</v>
      </c>
      <c r="G103" s="27" t="s">
        <v>308</v>
      </c>
      <c r="H103" s="27" t="s">
        <v>31</v>
      </c>
      <c r="I103" s="28">
        <v>0</v>
      </c>
      <c r="J103" s="43">
        <v>0</v>
      </c>
      <c r="K103" s="28">
        <f t="shared" si="1"/>
        <v>0</v>
      </c>
      <c r="L103" s="27" t="s">
        <v>32</v>
      </c>
      <c r="M103" s="27" t="s">
        <v>696</v>
      </c>
      <c r="N103" s="27" t="s">
        <v>100</v>
      </c>
      <c r="O103" s="30" t="s">
        <v>14</v>
      </c>
      <c r="P103" s="31" t="s">
        <v>559</v>
      </c>
      <c r="R103" s="42" t="s">
        <v>838</v>
      </c>
      <c r="S103" s="31" t="s">
        <v>788</v>
      </c>
      <c r="T103" s="31" t="s">
        <v>788</v>
      </c>
      <c r="U103" s="31" t="s">
        <v>789</v>
      </c>
    </row>
    <row r="104" spans="1:21" ht="52.8" x14ac:dyDescent="0.3">
      <c r="A104" s="7" t="s">
        <v>109</v>
      </c>
      <c r="B104" s="7" t="s">
        <v>57</v>
      </c>
      <c r="C104" s="7">
        <v>5224</v>
      </c>
      <c r="D104" s="15" t="s">
        <v>439</v>
      </c>
      <c r="E104" s="15" t="s">
        <v>309</v>
      </c>
      <c r="F104" s="15" t="s">
        <v>538</v>
      </c>
      <c r="G104" s="15" t="s">
        <v>310</v>
      </c>
      <c r="H104" s="15" t="s">
        <v>273</v>
      </c>
      <c r="I104" s="16">
        <v>1155</v>
      </c>
      <c r="J104" s="6">
        <v>173</v>
      </c>
      <c r="K104" s="16">
        <f t="shared" si="1"/>
        <v>199815</v>
      </c>
      <c r="L104" s="15" t="s">
        <v>32</v>
      </c>
      <c r="M104" s="15" t="s">
        <v>695</v>
      </c>
      <c r="N104" s="15" t="s">
        <v>83</v>
      </c>
      <c r="O104" s="17" t="s">
        <v>14</v>
      </c>
      <c r="P104" s="11" t="s">
        <v>559</v>
      </c>
    </row>
    <row r="105" spans="1:21" s="31" customFormat="1" ht="39.6" x14ac:dyDescent="0.3">
      <c r="A105" s="26" t="s">
        <v>109</v>
      </c>
      <c r="B105" s="26" t="s">
        <v>57</v>
      </c>
      <c r="C105" s="26">
        <v>5224</v>
      </c>
      <c r="D105" s="27" t="s">
        <v>1099</v>
      </c>
      <c r="E105" s="27" t="s">
        <v>312</v>
      </c>
      <c r="F105" s="27" t="s">
        <v>539</v>
      </c>
      <c r="G105" s="27" t="s">
        <v>313</v>
      </c>
      <c r="H105" s="27" t="s">
        <v>273</v>
      </c>
      <c r="I105" s="28">
        <v>0</v>
      </c>
      <c r="J105" s="43">
        <v>0</v>
      </c>
      <c r="K105" s="28">
        <f t="shared" si="1"/>
        <v>0</v>
      </c>
      <c r="L105" s="27" t="s">
        <v>32</v>
      </c>
      <c r="M105" s="27" t="s">
        <v>696</v>
      </c>
      <c r="N105" s="27" t="s">
        <v>100</v>
      </c>
      <c r="O105" s="30" t="s">
        <v>14</v>
      </c>
      <c r="P105" s="31" t="s">
        <v>559</v>
      </c>
      <c r="R105" s="42">
        <v>0.75539999999999996</v>
      </c>
      <c r="S105" s="31" t="s">
        <v>790</v>
      </c>
      <c r="T105" s="31" t="s">
        <v>791</v>
      </c>
      <c r="U105" s="31" t="s">
        <v>792</v>
      </c>
    </row>
    <row r="106" spans="1:21" ht="79.2" x14ac:dyDescent="0.3">
      <c r="A106" s="7" t="s">
        <v>109</v>
      </c>
      <c r="B106" s="7" t="s">
        <v>57</v>
      </c>
      <c r="C106" s="7">
        <v>5224</v>
      </c>
      <c r="D106" s="15" t="s">
        <v>960</v>
      </c>
      <c r="E106" s="15" t="s">
        <v>314</v>
      </c>
      <c r="F106" s="15" t="s">
        <v>540</v>
      </c>
      <c r="G106" s="15" t="s">
        <v>315</v>
      </c>
      <c r="H106" s="15" t="s">
        <v>268</v>
      </c>
      <c r="I106" s="16">
        <v>59</v>
      </c>
      <c r="J106" s="6">
        <v>64270</v>
      </c>
      <c r="K106" s="16">
        <f t="shared" si="1"/>
        <v>3791930</v>
      </c>
      <c r="L106" s="15" t="s">
        <v>32</v>
      </c>
      <c r="M106" s="15" t="s">
        <v>696</v>
      </c>
      <c r="N106" s="15" t="s">
        <v>100</v>
      </c>
      <c r="O106" s="17" t="s">
        <v>14</v>
      </c>
      <c r="P106" s="11" t="s">
        <v>559</v>
      </c>
      <c r="R106" s="35" t="s">
        <v>838</v>
      </c>
      <c r="S106" s="11" t="s">
        <v>793</v>
      </c>
      <c r="T106" s="11" t="s">
        <v>794</v>
      </c>
    </row>
    <row r="107" spans="1:21" s="31" customFormat="1" ht="26.4" x14ac:dyDescent="0.3">
      <c r="A107" s="26" t="s">
        <v>109</v>
      </c>
      <c r="B107" s="26" t="s">
        <v>57</v>
      </c>
      <c r="C107" s="26">
        <v>5224</v>
      </c>
      <c r="D107" s="27" t="s">
        <v>1103</v>
      </c>
      <c r="E107" s="27" t="s">
        <v>316</v>
      </c>
      <c r="F107" s="27" t="s">
        <v>541</v>
      </c>
      <c r="G107" s="27" t="s">
        <v>317</v>
      </c>
      <c r="H107" s="27" t="s">
        <v>273</v>
      </c>
      <c r="I107" s="28">
        <v>0</v>
      </c>
      <c r="J107" s="43">
        <v>0</v>
      </c>
      <c r="K107" s="28">
        <f t="shared" si="1"/>
        <v>0</v>
      </c>
      <c r="L107" s="27" t="s">
        <v>32</v>
      </c>
      <c r="M107" s="27" t="s">
        <v>696</v>
      </c>
      <c r="N107" s="27" t="s">
        <v>83</v>
      </c>
      <c r="O107" s="30" t="s">
        <v>14</v>
      </c>
      <c r="P107" s="31" t="s">
        <v>559</v>
      </c>
      <c r="R107" s="42" t="s">
        <v>838</v>
      </c>
      <c r="S107" s="31" t="s">
        <v>795</v>
      </c>
      <c r="T107" s="31" t="s">
        <v>796</v>
      </c>
      <c r="U107" s="31" t="s">
        <v>797</v>
      </c>
    </row>
    <row r="108" spans="1:21" ht="26.4" x14ac:dyDescent="0.3">
      <c r="A108" s="7" t="s">
        <v>109</v>
      </c>
      <c r="B108" s="7" t="s">
        <v>57</v>
      </c>
      <c r="C108" s="7">
        <v>5224</v>
      </c>
      <c r="D108" s="15" t="s">
        <v>440</v>
      </c>
      <c r="E108" s="15" t="s">
        <v>318</v>
      </c>
      <c r="F108" s="15" t="s">
        <v>542</v>
      </c>
      <c r="G108" s="15" t="s">
        <v>319</v>
      </c>
      <c r="H108" s="15" t="s">
        <v>31</v>
      </c>
      <c r="I108" s="16">
        <v>1650</v>
      </c>
      <c r="J108" s="6">
        <v>719</v>
      </c>
      <c r="K108" s="16">
        <f t="shared" si="1"/>
        <v>1186350</v>
      </c>
      <c r="L108" s="15" t="s">
        <v>32</v>
      </c>
      <c r="M108" s="15"/>
      <c r="N108" s="15" t="s">
        <v>83</v>
      </c>
      <c r="O108" s="17" t="s">
        <v>14</v>
      </c>
      <c r="P108" s="11" t="s">
        <v>559</v>
      </c>
    </row>
    <row r="109" spans="1:21" s="31" customFormat="1" ht="92.4" x14ac:dyDescent="0.3">
      <c r="A109" s="26" t="s">
        <v>109</v>
      </c>
      <c r="B109" s="26" t="s">
        <v>57</v>
      </c>
      <c r="C109" s="26">
        <v>5224</v>
      </c>
      <c r="D109" s="27" t="s">
        <v>1101</v>
      </c>
      <c r="E109" s="27" t="s">
        <v>320</v>
      </c>
      <c r="F109" s="27" t="s">
        <v>543</v>
      </c>
      <c r="G109" s="27" t="s">
        <v>321</v>
      </c>
      <c r="H109" s="27" t="s">
        <v>268</v>
      </c>
      <c r="I109" s="28">
        <v>0</v>
      </c>
      <c r="J109" s="43">
        <v>0</v>
      </c>
      <c r="K109" s="28">
        <f t="shared" si="1"/>
        <v>0</v>
      </c>
      <c r="L109" s="27" t="s">
        <v>32</v>
      </c>
      <c r="M109" s="27" t="s">
        <v>696</v>
      </c>
      <c r="N109" s="27" t="s">
        <v>83</v>
      </c>
      <c r="O109" s="30" t="s">
        <v>14</v>
      </c>
      <c r="P109" s="31" t="s">
        <v>559</v>
      </c>
      <c r="R109" s="42" t="s">
        <v>838</v>
      </c>
      <c r="S109" s="31" t="s">
        <v>798</v>
      </c>
      <c r="T109" s="31" t="s">
        <v>799</v>
      </c>
      <c r="U109" s="31" t="s">
        <v>800</v>
      </c>
    </row>
    <row r="110" spans="1:21" ht="211.2" x14ac:dyDescent="0.3">
      <c r="A110" s="7" t="s">
        <v>109</v>
      </c>
      <c r="B110" s="7" t="s">
        <v>57</v>
      </c>
      <c r="C110" s="7">
        <v>5224</v>
      </c>
      <c r="D110" s="15" t="s">
        <v>1094</v>
      </c>
      <c r="E110" s="15" t="s">
        <v>322</v>
      </c>
      <c r="F110" s="15" t="s">
        <v>544</v>
      </c>
      <c r="G110" s="15" t="s">
        <v>323</v>
      </c>
      <c r="H110" s="15" t="s">
        <v>268</v>
      </c>
      <c r="I110" s="16">
        <v>6</v>
      </c>
      <c r="J110" s="6">
        <v>53666</v>
      </c>
      <c r="K110" s="16">
        <f t="shared" si="1"/>
        <v>321996</v>
      </c>
      <c r="L110" s="15" t="s">
        <v>32</v>
      </c>
      <c r="M110" s="15" t="s">
        <v>695</v>
      </c>
      <c r="N110" s="15" t="s">
        <v>83</v>
      </c>
      <c r="O110" s="17" t="s">
        <v>14</v>
      </c>
      <c r="P110" s="11" t="s">
        <v>559</v>
      </c>
    </row>
    <row r="111" spans="1:21" ht="66" x14ac:dyDescent="0.3">
      <c r="A111" s="7" t="s">
        <v>109</v>
      </c>
      <c r="B111" s="7" t="s">
        <v>57</v>
      </c>
      <c r="C111" s="7">
        <v>5224</v>
      </c>
      <c r="D111" s="15" t="s">
        <v>1096</v>
      </c>
      <c r="E111" s="15" t="s">
        <v>324</v>
      </c>
      <c r="F111" s="15" t="s">
        <v>325</v>
      </c>
      <c r="G111" s="15" t="s">
        <v>325</v>
      </c>
      <c r="H111" s="15" t="s">
        <v>31</v>
      </c>
      <c r="I111" s="16">
        <v>85</v>
      </c>
      <c r="J111" s="6">
        <v>4588</v>
      </c>
      <c r="K111" s="16">
        <f t="shared" si="1"/>
        <v>389980</v>
      </c>
      <c r="L111" s="15" t="s">
        <v>32</v>
      </c>
      <c r="M111" s="15" t="s">
        <v>696</v>
      </c>
      <c r="N111" s="15" t="s">
        <v>83</v>
      </c>
      <c r="O111" s="17" t="s">
        <v>14</v>
      </c>
      <c r="P111" s="11" t="s">
        <v>559</v>
      </c>
      <c r="R111" s="35">
        <v>0.73240000000000005</v>
      </c>
      <c r="S111" s="11" t="s">
        <v>801</v>
      </c>
      <c r="T111" s="11" t="s">
        <v>802</v>
      </c>
      <c r="U111" s="11" t="s">
        <v>803</v>
      </c>
    </row>
    <row r="112" spans="1:21" ht="39.6" x14ac:dyDescent="0.3">
      <c r="A112" s="7" t="s">
        <v>109</v>
      </c>
      <c r="B112" s="7" t="s">
        <v>57</v>
      </c>
      <c r="C112" s="7">
        <v>5224</v>
      </c>
      <c r="D112" s="15" t="s">
        <v>961</v>
      </c>
      <c r="E112" s="15" t="s">
        <v>326</v>
      </c>
      <c r="F112" s="15" t="s">
        <v>327</v>
      </c>
      <c r="G112" s="15" t="s">
        <v>327</v>
      </c>
      <c r="H112" s="15" t="s">
        <v>31</v>
      </c>
      <c r="I112" s="16">
        <v>105</v>
      </c>
      <c r="J112" s="6">
        <v>2090</v>
      </c>
      <c r="K112" s="16">
        <f t="shared" si="1"/>
        <v>219450</v>
      </c>
      <c r="L112" s="15" t="s">
        <v>32</v>
      </c>
      <c r="M112" s="15" t="s">
        <v>696</v>
      </c>
      <c r="N112" s="15" t="s">
        <v>83</v>
      </c>
      <c r="O112" s="17" t="s">
        <v>14</v>
      </c>
      <c r="P112" s="11" t="s">
        <v>559</v>
      </c>
      <c r="R112" s="35">
        <v>0.75029999999999997</v>
      </c>
      <c r="S112" s="11" t="s">
        <v>804</v>
      </c>
      <c r="T112" s="11" t="s">
        <v>805</v>
      </c>
      <c r="U112" s="11" t="s">
        <v>770</v>
      </c>
    </row>
    <row r="113" spans="1:22" ht="39.6" x14ac:dyDescent="0.3">
      <c r="A113" s="7" t="s">
        <v>109</v>
      </c>
      <c r="B113" s="7" t="s">
        <v>57</v>
      </c>
      <c r="C113" s="7">
        <v>5224</v>
      </c>
      <c r="D113" s="15" t="s">
        <v>962</v>
      </c>
      <c r="E113" s="15" t="s">
        <v>328</v>
      </c>
      <c r="F113" s="15" t="s">
        <v>329</v>
      </c>
      <c r="G113" s="15" t="s">
        <v>329</v>
      </c>
      <c r="H113" s="15" t="s">
        <v>31</v>
      </c>
      <c r="I113" s="16">
        <v>105</v>
      </c>
      <c r="J113" s="6">
        <v>7158</v>
      </c>
      <c r="K113" s="16">
        <f t="shared" si="1"/>
        <v>751590</v>
      </c>
      <c r="L113" s="15" t="s">
        <v>32</v>
      </c>
      <c r="M113" s="15" t="s">
        <v>696</v>
      </c>
      <c r="N113" s="15" t="s">
        <v>83</v>
      </c>
      <c r="O113" s="17" t="s">
        <v>14</v>
      </c>
      <c r="P113" s="11" t="s">
        <v>559</v>
      </c>
      <c r="R113" s="35">
        <v>0.88</v>
      </c>
      <c r="S113" s="11" t="s">
        <v>806</v>
      </c>
      <c r="T113" s="11" t="s">
        <v>807</v>
      </c>
      <c r="U113" s="11" t="s">
        <v>808</v>
      </c>
    </row>
    <row r="114" spans="1:22" s="31" customFormat="1" ht="26.4" x14ac:dyDescent="0.3">
      <c r="A114" s="26" t="s">
        <v>109</v>
      </c>
      <c r="B114" s="26" t="s">
        <v>57</v>
      </c>
      <c r="C114" s="26">
        <v>5224</v>
      </c>
      <c r="D114" s="27" t="s">
        <v>1095</v>
      </c>
      <c r="E114" s="27" t="s">
        <v>330</v>
      </c>
      <c r="F114" s="27" t="s">
        <v>545</v>
      </c>
      <c r="G114" s="27" t="s">
        <v>331</v>
      </c>
      <c r="H114" s="27" t="s">
        <v>273</v>
      </c>
      <c r="I114" s="28">
        <v>0</v>
      </c>
      <c r="J114" s="43">
        <v>0</v>
      </c>
      <c r="K114" s="28">
        <f t="shared" si="1"/>
        <v>0</v>
      </c>
      <c r="L114" s="27" t="s">
        <v>32</v>
      </c>
      <c r="M114" s="27" t="s">
        <v>695</v>
      </c>
      <c r="N114" s="27" t="s">
        <v>83</v>
      </c>
      <c r="O114" s="30" t="s">
        <v>14</v>
      </c>
      <c r="P114" s="31" t="s">
        <v>559</v>
      </c>
      <c r="R114" s="42"/>
    </row>
    <row r="115" spans="1:22" s="31" customFormat="1" ht="39.6" x14ac:dyDescent="0.3">
      <c r="A115" s="26" t="s">
        <v>109</v>
      </c>
      <c r="B115" s="26" t="s">
        <v>57</v>
      </c>
      <c r="C115" s="26">
        <v>5224</v>
      </c>
      <c r="D115" s="27" t="s">
        <v>1093</v>
      </c>
      <c r="E115" s="27" t="s">
        <v>332</v>
      </c>
      <c r="F115" s="27" t="s">
        <v>333</v>
      </c>
      <c r="G115" s="27" t="s">
        <v>333</v>
      </c>
      <c r="H115" s="27" t="s">
        <v>268</v>
      </c>
      <c r="I115" s="28">
        <v>0</v>
      </c>
      <c r="J115" s="43">
        <v>0</v>
      </c>
      <c r="K115" s="28">
        <f t="shared" si="1"/>
        <v>0</v>
      </c>
      <c r="L115" s="27" t="s">
        <v>32</v>
      </c>
      <c r="M115" s="27" t="s">
        <v>696</v>
      </c>
      <c r="N115" s="27" t="s">
        <v>83</v>
      </c>
      <c r="O115" s="30" t="s">
        <v>14</v>
      </c>
      <c r="P115" s="31" t="s">
        <v>559</v>
      </c>
      <c r="R115" s="42">
        <v>0.49569999999999997</v>
      </c>
      <c r="S115" s="31" t="s">
        <v>809</v>
      </c>
      <c r="T115" s="31" t="s">
        <v>793</v>
      </c>
      <c r="U115" s="31" t="s">
        <v>794</v>
      </c>
    </row>
    <row r="116" spans="1:22" ht="39.6" x14ac:dyDescent="0.3">
      <c r="A116" s="7" t="s">
        <v>109</v>
      </c>
      <c r="B116" s="7" t="s">
        <v>57</v>
      </c>
      <c r="C116" s="7">
        <v>5224</v>
      </c>
      <c r="D116" s="15" t="s">
        <v>277</v>
      </c>
      <c r="E116" s="15" t="s">
        <v>629</v>
      </c>
      <c r="F116" s="15" t="s">
        <v>630</v>
      </c>
      <c r="G116" s="15" t="s">
        <v>631</v>
      </c>
      <c r="H116" s="15" t="s">
        <v>273</v>
      </c>
      <c r="I116" s="16">
        <v>105</v>
      </c>
      <c r="J116" s="6">
        <v>3884</v>
      </c>
      <c r="K116" s="16">
        <f t="shared" si="1"/>
        <v>407820</v>
      </c>
      <c r="L116" s="15" t="s">
        <v>32</v>
      </c>
      <c r="M116" s="15" t="s">
        <v>696</v>
      </c>
      <c r="N116" s="15" t="s">
        <v>100</v>
      </c>
      <c r="O116" s="17" t="s">
        <v>14</v>
      </c>
      <c r="P116" s="11" t="s">
        <v>559</v>
      </c>
      <c r="R116" s="35">
        <v>0.55420000000000003</v>
      </c>
      <c r="S116" s="11" t="s">
        <v>810</v>
      </c>
      <c r="T116" s="11" t="s">
        <v>811</v>
      </c>
      <c r="U116" s="11" t="s">
        <v>812</v>
      </c>
    </row>
    <row r="117" spans="1:22" ht="39.6" x14ac:dyDescent="0.3">
      <c r="A117" s="7" t="s">
        <v>109</v>
      </c>
      <c r="B117" s="7" t="s">
        <v>57</v>
      </c>
      <c r="C117" s="7">
        <v>5224</v>
      </c>
      <c r="D117" s="15" t="s">
        <v>963</v>
      </c>
      <c r="E117" s="15" t="s">
        <v>304</v>
      </c>
      <c r="F117" s="15" t="s">
        <v>334</v>
      </c>
      <c r="G117" s="15" t="s">
        <v>335</v>
      </c>
      <c r="H117" s="15" t="s">
        <v>31</v>
      </c>
      <c r="I117" s="16">
        <v>22</v>
      </c>
      <c r="J117" s="6">
        <v>11550</v>
      </c>
      <c r="K117" s="16">
        <f t="shared" si="1"/>
        <v>254100</v>
      </c>
      <c r="L117" s="15" t="s">
        <v>32</v>
      </c>
      <c r="M117" s="15" t="s">
        <v>696</v>
      </c>
      <c r="N117" s="15" t="s">
        <v>100</v>
      </c>
      <c r="O117" s="17" t="s">
        <v>14</v>
      </c>
      <c r="P117" s="11" t="s">
        <v>559</v>
      </c>
      <c r="R117" s="35">
        <v>0.8</v>
      </c>
      <c r="S117" s="11" t="s">
        <v>786</v>
      </c>
      <c r="T117" s="11" t="s">
        <v>787</v>
      </c>
    </row>
    <row r="118" spans="1:22" ht="79.2" x14ac:dyDescent="0.3">
      <c r="A118" s="7" t="s">
        <v>109</v>
      </c>
      <c r="B118" s="7" t="s">
        <v>57</v>
      </c>
      <c r="C118" s="7">
        <v>5224</v>
      </c>
      <c r="D118" s="15" t="s">
        <v>284</v>
      </c>
      <c r="E118" s="15" t="s">
        <v>336</v>
      </c>
      <c r="F118" s="15" t="s">
        <v>546</v>
      </c>
      <c r="G118" s="15" t="s">
        <v>337</v>
      </c>
      <c r="H118" s="15" t="s">
        <v>31</v>
      </c>
      <c r="I118" s="16">
        <v>105</v>
      </c>
      <c r="J118" s="6">
        <v>14228</v>
      </c>
      <c r="K118" s="16">
        <f t="shared" si="1"/>
        <v>1493940</v>
      </c>
      <c r="L118" s="15" t="s">
        <v>32</v>
      </c>
      <c r="M118" s="15" t="s">
        <v>696</v>
      </c>
      <c r="N118" s="15" t="s">
        <v>83</v>
      </c>
      <c r="O118" s="17" t="s">
        <v>14</v>
      </c>
      <c r="P118" s="11" t="s">
        <v>559</v>
      </c>
      <c r="R118" s="35" t="s">
        <v>838</v>
      </c>
      <c r="S118" s="11" t="s">
        <v>813</v>
      </c>
      <c r="T118" s="11" t="s">
        <v>814</v>
      </c>
      <c r="U118" s="11" t="s">
        <v>815</v>
      </c>
    </row>
    <row r="119" spans="1:22" ht="26.4" x14ac:dyDescent="0.3">
      <c r="A119" s="7" t="s">
        <v>109</v>
      </c>
      <c r="B119" s="7" t="s">
        <v>57</v>
      </c>
      <c r="C119" s="7">
        <v>5224</v>
      </c>
      <c r="D119" s="15" t="s">
        <v>1104</v>
      </c>
      <c r="E119" s="15" t="s">
        <v>338</v>
      </c>
      <c r="F119" s="15" t="s">
        <v>547</v>
      </c>
      <c r="G119" s="15" t="s">
        <v>339</v>
      </c>
      <c r="H119" s="15" t="s">
        <v>31</v>
      </c>
      <c r="I119" s="16">
        <v>9</v>
      </c>
      <c r="J119" s="6">
        <v>95816</v>
      </c>
      <c r="K119" s="16">
        <f t="shared" si="1"/>
        <v>862344</v>
      </c>
      <c r="L119" s="15" t="s">
        <v>32</v>
      </c>
      <c r="M119" s="15" t="s">
        <v>695</v>
      </c>
      <c r="N119" s="15" t="s">
        <v>606</v>
      </c>
      <c r="O119" s="17" t="s">
        <v>14</v>
      </c>
      <c r="P119" s="11" t="s">
        <v>559</v>
      </c>
    </row>
    <row r="120" spans="1:22" ht="26.4" x14ac:dyDescent="0.3">
      <c r="A120" s="7" t="s">
        <v>109</v>
      </c>
      <c r="B120" s="7" t="s">
        <v>57</v>
      </c>
      <c r="C120" s="7">
        <v>5224</v>
      </c>
      <c r="D120" s="15" t="s">
        <v>1105</v>
      </c>
      <c r="E120" s="15" t="s">
        <v>338</v>
      </c>
      <c r="F120" s="15" t="s">
        <v>547</v>
      </c>
      <c r="G120" s="15" t="s">
        <v>340</v>
      </c>
      <c r="H120" s="15" t="s">
        <v>31</v>
      </c>
      <c r="I120" s="16">
        <v>52</v>
      </c>
      <c r="J120" s="6">
        <v>2884</v>
      </c>
      <c r="K120" s="16">
        <f t="shared" si="1"/>
        <v>149968</v>
      </c>
      <c r="L120" s="15" t="s">
        <v>32</v>
      </c>
      <c r="M120" s="15" t="s">
        <v>696</v>
      </c>
      <c r="N120" s="15" t="s">
        <v>100</v>
      </c>
      <c r="O120" s="17" t="s">
        <v>14</v>
      </c>
      <c r="P120" s="11" t="s">
        <v>559</v>
      </c>
      <c r="R120" s="35">
        <v>0.67100000000000004</v>
      </c>
      <c r="S120" s="11" t="s">
        <v>816</v>
      </c>
    </row>
    <row r="121" spans="1:22" ht="26.4" x14ac:dyDescent="0.3">
      <c r="A121" s="7" t="s">
        <v>109</v>
      </c>
      <c r="B121" s="7" t="s">
        <v>57</v>
      </c>
      <c r="C121" s="7">
        <v>5224</v>
      </c>
      <c r="D121" s="15" t="s">
        <v>1106</v>
      </c>
      <c r="E121" s="15" t="s">
        <v>338</v>
      </c>
      <c r="F121" s="15" t="s">
        <v>547</v>
      </c>
      <c r="G121" s="15" t="s">
        <v>341</v>
      </c>
      <c r="H121" s="15" t="s">
        <v>31</v>
      </c>
      <c r="I121" s="16">
        <v>8</v>
      </c>
      <c r="J121" s="6">
        <v>53114</v>
      </c>
      <c r="K121" s="16">
        <f t="shared" si="1"/>
        <v>424912</v>
      </c>
      <c r="L121" s="15" t="s">
        <v>32</v>
      </c>
      <c r="M121" s="15" t="s">
        <v>695</v>
      </c>
      <c r="N121" s="15" t="s">
        <v>100</v>
      </c>
      <c r="O121" s="17" t="s">
        <v>14</v>
      </c>
      <c r="P121" s="11" t="s">
        <v>559</v>
      </c>
    </row>
    <row r="122" spans="1:22" ht="26.4" x14ac:dyDescent="0.3">
      <c r="A122" s="7" t="s">
        <v>109</v>
      </c>
      <c r="B122" s="7" t="s">
        <v>57</v>
      </c>
      <c r="C122" s="7">
        <v>5224</v>
      </c>
      <c r="D122" s="15" t="s">
        <v>1107</v>
      </c>
      <c r="E122" s="15" t="s">
        <v>338</v>
      </c>
      <c r="F122" s="15" t="s">
        <v>547</v>
      </c>
      <c r="G122" s="15" t="s">
        <v>342</v>
      </c>
      <c r="H122" s="15" t="s">
        <v>31</v>
      </c>
      <c r="I122" s="16">
        <v>28</v>
      </c>
      <c r="J122" s="6">
        <v>7479</v>
      </c>
      <c r="K122" s="16">
        <f t="shared" si="1"/>
        <v>209412</v>
      </c>
      <c r="L122" s="15" t="s">
        <v>32</v>
      </c>
      <c r="M122" s="15" t="s">
        <v>696</v>
      </c>
      <c r="N122" s="15" t="s">
        <v>100</v>
      </c>
      <c r="O122" s="17" t="s">
        <v>14</v>
      </c>
      <c r="P122" s="11" t="s">
        <v>559</v>
      </c>
      <c r="R122" s="35">
        <v>0.67100000000000004</v>
      </c>
      <c r="S122" s="11" t="s">
        <v>816</v>
      </c>
    </row>
    <row r="123" spans="1:22" ht="26.4" x14ac:dyDescent="0.3">
      <c r="A123" s="7" t="s">
        <v>109</v>
      </c>
      <c r="B123" s="7" t="s">
        <v>57</v>
      </c>
      <c r="C123" s="7">
        <v>5224</v>
      </c>
      <c r="D123" s="15" t="s">
        <v>1108</v>
      </c>
      <c r="E123" s="15" t="s">
        <v>343</v>
      </c>
      <c r="F123" s="15" t="s">
        <v>548</v>
      </c>
      <c r="G123" s="15" t="s">
        <v>344</v>
      </c>
      <c r="H123" s="15" t="s">
        <v>31</v>
      </c>
      <c r="I123" s="16">
        <v>14</v>
      </c>
      <c r="J123" s="6">
        <v>19740</v>
      </c>
      <c r="K123" s="16">
        <f t="shared" si="1"/>
        <v>276360</v>
      </c>
      <c r="L123" s="15" t="s">
        <v>32</v>
      </c>
      <c r="M123" s="15" t="s">
        <v>696</v>
      </c>
      <c r="N123" s="15" t="s">
        <v>100</v>
      </c>
      <c r="O123" s="17" t="s">
        <v>14</v>
      </c>
      <c r="P123" s="11" t="s">
        <v>559</v>
      </c>
      <c r="R123" s="35">
        <v>0.67100000000000004</v>
      </c>
      <c r="S123" s="11" t="s">
        <v>816</v>
      </c>
    </row>
    <row r="124" spans="1:22" ht="52.8" x14ac:dyDescent="0.3">
      <c r="A124" s="7" t="s">
        <v>109</v>
      </c>
      <c r="B124" s="7" t="s">
        <v>57</v>
      </c>
      <c r="C124" s="7">
        <v>5224</v>
      </c>
      <c r="D124" s="15" t="s">
        <v>1086</v>
      </c>
      <c r="E124" s="15" t="s">
        <v>1088</v>
      </c>
      <c r="F124" s="15" t="s">
        <v>1089</v>
      </c>
      <c r="G124" s="15" t="s">
        <v>1087</v>
      </c>
      <c r="H124" s="15" t="s">
        <v>31</v>
      </c>
      <c r="I124" s="16">
        <v>20</v>
      </c>
      <c r="J124" s="6">
        <v>60107</v>
      </c>
      <c r="K124" s="16">
        <f t="shared" si="1"/>
        <v>1202140</v>
      </c>
      <c r="L124" s="21" t="s">
        <v>32</v>
      </c>
      <c r="M124" s="15" t="s">
        <v>695</v>
      </c>
      <c r="N124" s="15" t="s">
        <v>100</v>
      </c>
      <c r="O124" s="17" t="s">
        <v>14</v>
      </c>
      <c r="P124" s="11" t="s">
        <v>559</v>
      </c>
      <c r="V124" s="11" t="s">
        <v>842</v>
      </c>
    </row>
    <row r="125" spans="1:22" ht="39.6" x14ac:dyDescent="0.3">
      <c r="A125" s="7" t="s">
        <v>109</v>
      </c>
      <c r="B125" s="7" t="s">
        <v>57</v>
      </c>
      <c r="C125" s="7">
        <v>5224</v>
      </c>
      <c r="D125" s="15" t="s">
        <v>297</v>
      </c>
      <c r="E125" s="15" t="s">
        <v>345</v>
      </c>
      <c r="F125" s="15" t="s">
        <v>549</v>
      </c>
      <c r="G125" s="15" t="s">
        <v>346</v>
      </c>
      <c r="H125" s="15" t="s">
        <v>31</v>
      </c>
      <c r="I125" s="16">
        <v>216</v>
      </c>
      <c r="J125" s="6">
        <v>1995</v>
      </c>
      <c r="K125" s="16">
        <f t="shared" si="1"/>
        <v>430920</v>
      </c>
      <c r="L125" s="15" t="s">
        <v>32</v>
      </c>
      <c r="M125" s="15" t="s">
        <v>696</v>
      </c>
      <c r="N125" s="15" t="s">
        <v>100</v>
      </c>
      <c r="O125" s="17" t="s">
        <v>14</v>
      </c>
      <c r="P125" s="11" t="s">
        <v>559</v>
      </c>
      <c r="R125" s="35">
        <v>0.876</v>
      </c>
      <c r="S125" s="11" t="s">
        <v>817</v>
      </c>
      <c r="T125" s="11" t="s">
        <v>818</v>
      </c>
      <c r="U125" s="11" t="s">
        <v>819</v>
      </c>
    </row>
    <row r="126" spans="1:22" ht="184.8" x14ac:dyDescent="0.3">
      <c r="A126" s="7" t="s">
        <v>109</v>
      </c>
      <c r="B126" s="7" t="s">
        <v>57</v>
      </c>
      <c r="C126" s="7">
        <v>5224</v>
      </c>
      <c r="D126" s="15" t="s">
        <v>1084</v>
      </c>
      <c r="E126" s="15" t="s">
        <v>347</v>
      </c>
      <c r="F126" s="15" t="s">
        <v>550</v>
      </c>
      <c r="G126" s="15" t="s">
        <v>348</v>
      </c>
      <c r="H126" s="15" t="s">
        <v>268</v>
      </c>
      <c r="I126" s="16">
        <v>96</v>
      </c>
      <c r="J126" s="6">
        <v>20900</v>
      </c>
      <c r="K126" s="16">
        <f t="shared" si="1"/>
        <v>2006400</v>
      </c>
      <c r="L126" s="15" t="s">
        <v>32</v>
      </c>
      <c r="M126" s="15" t="s">
        <v>695</v>
      </c>
      <c r="N126" s="15" t="s">
        <v>83</v>
      </c>
      <c r="O126" s="17" t="s">
        <v>14</v>
      </c>
      <c r="P126" s="11" t="s">
        <v>559</v>
      </c>
    </row>
    <row r="127" spans="1:22" ht="330" x14ac:dyDescent="0.3">
      <c r="A127" s="7" t="s">
        <v>109</v>
      </c>
      <c r="B127" s="7" t="s">
        <v>57</v>
      </c>
      <c r="C127" s="7">
        <v>5224</v>
      </c>
      <c r="D127" s="15" t="s">
        <v>1091</v>
      </c>
      <c r="E127" s="15" t="s">
        <v>349</v>
      </c>
      <c r="F127" s="15" t="s">
        <v>551</v>
      </c>
      <c r="G127" s="15" t="s">
        <v>350</v>
      </c>
      <c r="H127" s="15" t="s">
        <v>268</v>
      </c>
      <c r="I127" s="16">
        <v>7</v>
      </c>
      <c r="J127" s="6">
        <v>1950000</v>
      </c>
      <c r="K127" s="16">
        <f t="shared" si="1"/>
        <v>13650000</v>
      </c>
      <c r="L127" s="15" t="s">
        <v>32</v>
      </c>
      <c r="M127" s="15" t="s">
        <v>695</v>
      </c>
      <c r="N127" s="15" t="s">
        <v>83</v>
      </c>
      <c r="O127" s="17" t="s">
        <v>14</v>
      </c>
      <c r="P127" s="11" t="s">
        <v>559</v>
      </c>
    </row>
    <row r="128" spans="1:22" ht="132" x14ac:dyDescent="0.3">
      <c r="A128" s="7" t="s">
        <v>109</v>
      </c>
      <c r="B128" s="7" t="s">
        <v>57</v>
      </c>
      <c r="C128" s="7">
        <v>5224</v>
      </c>
      <c r="D128" s="15" t="s">
        <v>441</v>
      </c>
      <c r="E128" s="15" t="s">
        <v>351</v>
      </c>
      <c r="F128" s="15" t="s">
        <v>552</v>
      </c>
      <c r="G128" s="15" t="s">
        <v>352</v>
      </c>
      <c r="H128" s="15" t="s">
        <v>268</v>
      </c>
      <c r="I128" s="16">
        <v>10</v>
      </c>
      <c r="J128" s="6">
        <v>53400</v>
      </c>
      <c r="K128" s="16">
        <f t="shared" si="1"/>
        <v>534000</v>
      </c>
      <c r="L128" s="15" t="s">
        <v>32</v>
      </c>
      <c r="M128" s="15" t="s">
        <v>696</v>
      </c>
      <c r="N128" s="15" t="s">
        <v>83</v>
      </c>
      <c r="O128" s="17" t="s">
        <v>14</v>
      </c>
      <c r="P128" s="11" t="s">
        <v>559</v>
      </c>
      <c r="R128" s="35" t="s">
        <v>838</v>
      </c>
      <c r="S128" s="11" t="s">
        <v>820</v>
      </c>
      <c r="T128" s="11" t="s">
        <v>821</v>
      </c>
    </row>
    <row r="129" spans="1:21" ht="26.4" x14ac:dyDescent="0.3">
      <c r="A129" s="7" t="s">
        <v>109</v>
      </c>
      <c r="B129" s="7" t="s">
        <v>57</v>
      </c>
      <c r="C129" s="7">
        <v>5224</v>
      </c>
      <c r="D129" s="15" t="s">
        <v>1098</v>
      </c>
      <c r="E129" s="15" t="s">
        <v>353</v>
      </c>
      <c r="F129" s="15" t="s">
        <v>553</v>
      </c>
      <c r="G129" s="15" t="s">
        <v>354</v>
      </c>
      <c r="H129" s="15" t="s">
        <v>268</v>
      </c>
      <c r="I129" s="16">
        <v>8</v>
      </c>
      <c r="J129" s="6">
        <v>875000</v>
      </c>
      <c r="K129" s="16">
        <f t="shared" si="1"/>
        <v>7000000</v>
      </c>
      <c r="L129" s="15" t="s">
        <v>32</v>
      </c>
      <c r="M129" s="15" t="s">
        <v>696</v>
      </c>
      <c r="N129" s="15" t="s">
        <v>83</v>
      </c>
      <c r="O129" s="17" t="s">
        <v>14</v>
      </c>
      <c r="P129" s="11" t="s">
        <v>559</v>
      </c>
      <c r="R129" s="35" t="s">
        <v>838</v>
      </c>
      <c r="S129" s="11" t="s">
        <v>755</v>
      </c>
    </row>
    <row r="130" spans="1:21" ht="26.4" x14ac:dyDescent="0.3">
      <c r="A130" s="7" t="s">
        <v>109</v>
      </c>
      <c r="B130" s="7" t="s">
        <v>57</v>
      </c>
      <c r="C130" s="7">
        <v>5224</v>
      </c>
      <c r="D130" s="15" t="s">
        <v>1100</v>
      </c>
      <c r="E130" s="15" t="s">
        <v>355</v>
      </c>
      <c r="F130" s="15" t="s">
        <v>517</v>
      </c>
      <c r="G130" s="15" t="s">
        <v>356</v>
      </c>
      <c r="H130" s="15" t="s">
        <v>31</v>
      </c>
      <c r="I130" s="16">
        <v>38</v>
      </c>
      <c r="J130" s="6">
        <v>125000</v>
      </c>
      <c r="K130" s="16">
        <f t="shared" si="1"/>
        <v>4750000</v>
      </c>
      <c r="L130" s="15" t="s">
        <v>32</v>
      </c>
      <c r="M130" s="15" t="s">
        <v>696</v>
      </c>
      <c r="N130" s="15" t="s">
        <v>83</v>
      </c>
      <c r="O130" s="17" t="s">
        <v>14</v>
      </c>
      <c r="P130" s="11" t="s">
        <v>559</v>
      </c>
      <c r="R130" s="35" t="s">
        <v>838</v>
      </c>
      <c r="S130" s="11" t="s">
        <v>754</v>
      </c>
    </row>
    <row r="131" spans="1:21" ht="52.8" x14ac:dyDescent="0.3">
      <c r="A131" s="7" t="s">
        <v>109</v>
      </c>
      <c r="B131" s="7" t="s">
        <v>57</v>
      </c>
      <c r="C131" s="7">
        <v>5224</v>
      </c>
      <c r="D131" s="15" t="s">
        <v>1102</v>
      </c>
      <c r="E131" s="15" t="s">
        <v>357</v>
      </c>
      <c r="F131" s="15" t="s">
        <v>554</v>
      </c>
      <c r="G131" s="15" t="s">
        <v>358</v>
      </c>
      <c r="H131" s="15" t="s">
        <v>359</v>
      </c>
      <c r="I131" s="16">
        <v>24</v>
      </c>
      <c r="J131" s="6">
        <v>113000</v>
      </c>
      <c r="K131" s="16">
        <f t="shared" si="1"/>
        <v>2712000</v>
      </c>
      <c r="L131" s="15" t="s">
        <v>32</v>
      </c>
      <c r="M131" s="15" t="s">
        <v>696</v>
      </c>
      <c r="N131" s="15" t="s">
        <v>83</v>
      </c>
      <c r="O131" s="17" t="s">
        <v>14</v>
      </c>
      <c r="P131" s="11" t="s">
        <v>559</v>
      </c>
      <c r="R131" s="35" t="s">
        <v>838</v>
      </c>
      <c r="S131" s="11" t="s">
        <v>822</v>
      </c>
      <c r="T131" s="11" t="s">
        <v>823</v>
      </c>
      <c r="U131" s="11" t="s">
        <v>824</v>
      </c>
    </row>
    <row r="132" spans="1:21" s="31" customFormat="1" ht="79.2" x14ac:dyDescent="0.3">
      <c r="A132" s="26" t="s">
        <v>109</v>
      </c>
      <c r="B132" s="26" t="s">
        <v>57</v>
      </c>
      <c r="C132" s="26">
        <v>5224</v>
      </c>
      <c r="D132" s="27" t="s">
        <v>1116</v>
      </c>
      <c r="E132" s="27" t="s">
        <v>361</v>
      </c>
      <c r="F132" s="27" t="s">
        <v>555</v>
      </c>
      <c r="G132" s="27" t="s">
        <v>362</v>
      </c>
      <c r="H132" s="27" t="s">
        <v>268</v>
      </c>
      <c r="I132" s="28">
        <v>3</v>
      </c>
      <c r="J132" s="43">
        <v>0</v>
      </c>
      <c r="K132" s="28">
        <f t="shared" si="1"/>
        <v>0</v>
      </c>
      <c r="L132" s="27" t="s">
        <v>32</v>
      </c>
      <c r="M132" s="27" t="s">
        <v>696</v>
      </c>
      <c r="N132" s="27" t="s">
        <v>100</v>
      </c>
      <c r="O132" s="30" t="s">
        <v>14</v>
      </c>
      <c r="P132" s="31" t="s">
        <v>559</v>
      </c>
      <c r="R132" s="42" t="s">
        <v>838</v>
      </c>
      <c r="S132" s="31" t="s">
        <v>825</v>
      </c>
      <c r="T132" s="31" t="s">
        <v>750</v>
      </c>
    </row>
    <row r="133" spans="1:21" ht="26.4" x14ac:dyDescent="0.3">
      <c r="A133" s="7" t="s">
        <v>109</v>
      </c>
      <c r="B133" s="7" t="s">
        <v>57</v>
      </c>
      <c r="C133" s="7">
        <v>5224</v>
      </c>
      <c r="D133" s="15" t="s">
        <v>1109</v>
      </c>
      <c r="E133" s="15" t="s">
        <v>361</v>
      </c>
      <c r="F133" s="15" t="s">
        <v>555</v>
      </c>
      <c r="G133" s="15" t="s">
        <v>364</v>
      </c>
      <c r="H133" s="15" t="s">
        <v>268</v>
      </c>
      <c r="I133" s="16">
        <v>20</v>
      </c>
      <c r="J133" s="6">
        <v>228414</v>
      </c>
      <c r="K133" s="16">
        <f t="shared" si="1"/>
        <v>4568280</v>
      </c>
      <c r="L133" s="15" t="s">
        <v>32</v>
      </c>
      <c r="M133" s="15" t="s">
        <v>696</v>
      </c>
      <c r="N133" s="15" t="s">
        <v>100</v>
      </c>
      <c r="O133" s="17" t="s">
        <v>14</v>
      </c>
      <c r="P133" s="11" t="s">
        <v>559</v>
      </c>
      <c r="R133" s="35" t="s">
        <v>838</v>
      </c>
      <c r="S133" s="11" t="s">
        <v>825</v>
      </c>
      <c r="T133" s="11" t="s">
        <v>750</v>
      </c>
    </row>
    <row r="134" spans="1:21" s="31" customFormat="1" ht="26.4" x14ac:dyDescent="0.3">
      <c r="A134" s="26" t="s">
        <v>109</v>
      </c>
      <c r="B134" s="26" t="s">
        <v>57</v>
      </c>
      <c r="C134" s="26">
        <v>5224</v>
      </c>
      <c r="D134" s="27" t="s">
        <v>1117</v>
      </c>
      <c r="E134" s="27" t="s">
        <v>361</v>
      </c>
      <c r="F134" s="27" t="s">
        <v>555</v>
      </c>
      <c r="G134" s="27" t="s">
        <v>365</v>
      </c>
      <c r="H134" s="27" t="s">
        <v>268</v>
      </c>
      <c r="I134" s="28">
        <v>0</v>
      </c>
      <c r="J134" s="43">
        <v>0</v>
      </c>
      <c r="K134" s="28">
        <f t="shared" si="1"/>
        <v>0</v>
      </c>
      <c r="L134" s="27" t="s">
        <v>32</v>
      </c>
      <c r="M134" s="27" t="s">
        <v>696</v>
      </c>
      <c r="N134" s="27" t="s">
        <v>100</v>
      </c>
      <c r="O134" s="30" t="s">
        <v>14</v>
      </c>
      <c r="P134" s="31" t="s">
        <v>559</v>
      </c>
      <c r="R134" s="42" t="s">
        <v>838</v>
      </c>
      <c r="S134" s="31" t="s">
        <v>825</v>
      </c>
      <c r="T134" s="31" t="s">
        <v>750</v>
      </c>
    </row>
    <row r="135" spans="1:21" s="31" customFormat="1" ht="26.4" x14ac:dyDescent="0.3">
      <c r="A135" s="26" t="s">
        <v>109</v>
      </c>
      <c r="B135" s="26" t="s">
        <v>57</v>
      </c>
      <c r="C135" s="26">
        <v>5224</v>
      </c>
      <c r="D135" s="27" t="s">
        <v>1090</v>
      </c>
      <c r="E135" s="27" t="s">
        <v>366</v>
      </c>
      <c r="F135" s="27" t="s">
        <v>367</v>
      </c>
      <c r="G135" s="27" t="s">
        <v>367</v>
      </c>
      <c r="H135" s="27" t="s">
        <v>268</v>
      </c>
      <c r="I135" s="28">
        <v>0</v>
      </c>
      <c r="J135" s="43">
        <v>0</v>
      </c>
      <c r="K135" s="28">
        <f t="shared" si="1"/>
        <v>0</v>
      </c>
      <c r="L135" s="27" t="s">
        <v>32</v>
      </c>
      <c r="M135" s="27" t="s">
        <v>695</v>
      </c>
      <c r="N135" s="27" t="s">
        <v>83</v>
      </c>
      <c r="O135" s="30" t="s">
        <v>14</v>
      </c>
      <c r="P135" s="31" t="s">
        <v>559</v>
      </c>
      <c r="R135" s="42"/>
    </row>
    <row r="136" spans="1:21" ht="26.4" x14ac:dyDescent="0.3">
      <c r="A136" s="7" t="s">
        <v>109</v>
      </c>
      <c r="B136" s="7" t="s">
        <v>57</v>
      </c>
      <c r="C136" s="7">
        <v>5224</v>
      </c>
      <c r="D136" s="15" t="s">
        <v>442</v>
      </c>
      <c r="E136" s="15" t="s">
        <v>368</v>
      </c>
      <c r="F136" s="15" t="s">
        <v>369</v>
      </c>
      <c r="G136" s="15" t="s">
        <v>370</v>
      </c>
      <c r="H136" s="15" t="s">
        <v>371</v>
      </c>
      <c r="I136" s="16">
        <v>5</v>
      </c>
      <c r="J136" s="6">
        <v>50000</v>
      </c>
      <c r="K136" s="16">
        <f t="shared" si="1"/>
        <v>250000</v>
      </c>
      <c r="L136" s="15" t="s">
        <v>32</v>
      </c>
      <c r="M136" s="15" t="s">
        <v>695</v>
      </c>
      <c r="N136" s="15" t="s">
        <v>83</v>
      </c>
      <c r="O136" s="17" t="s">
        <v>14</v>
      </c>
      <c r="P136" s="11" t="s">
        <v>559</v>
      </c>
    </row>
    <row r="137" spans="1:21" ht="39.6" x14ac:dyDescent="0.3">
      <c r="A137" s="7" t="s">
        <v>109</v>
      </c>
      <c r="B137" s="7" t="s">
        <v>57</v>
      </c>
      <c r="C137" s="7">
        <v>5224</v>
      </c>
      <c r="D137" s="15" t="s">
        <v>311</v>
      </c>
      <c r="E137" s="15" t="s">
        <v>372</v>
      </c>
      <c r="F137" s="15" t="s">
        <v>557</v>
      </c>
      <c r="G137" s="15" t="s">
        <v>373</v>
      </c>
      <c r="H137" s="15" t="s">
        <v>31</v>
      </c>
      <c r="I137" s="16">
        <v>1000</v>
      </c>
      <c r="J137" s="6">
        <v>90</v>
      </c>
      <c r="K137" s="16">
        <f t="shared" si="1"/>
        <v>90000</v>
      </c>
      <c r="L137" s="15" t="s">
        <v>32</v>
      </c>
      <c r="M137" s="15" t="s">
        <v>696</v>
      </c>
      <c r="N137" s="15" t="s">
        <v>83</v>
      </c>
      <c r="O137" s="17" t="s">
        <v>14</v>
      </c>
      <c r="P137" s="11" t="s">
        <v>559</v>
      </c>
      <c r="R137" s="35">
        <v>0.85</v>
      </c>
      <c r="S137" s="11" t="s">
        <v>826</v>
      </c>
    </row>
    <row r="138" spans="1:21" s="1" customFormat="1" ht="28.8" x14ac:dyDescent="0.3">
      <c r="A138" s="22" t="s">
        <v>582</v>
      </c>
      <c r="B138" s="7" t="s">
        <v>57</v>
      </c>
      <c r="C138" s="7">
        <v>5224</v>
      </c>
      <c r="D138" s="15" t="s">
        <v>360</v>
      </c>
      <c r="E138" s="15" t="s">
        <v>571</v>
      </c>
      <c r="F138" s="7" t="s">
        <v>583</v>
      </c>
      <c r="G138" s="15" t="s">
        <v>572</v>
      </c>
      <c r="H138" s="15" t="s">
        <v>31</v>
      </c>
      <c r="I138" s="14">
        <v>1</v>
      </c>
      <c r="J138" s="6">
        <v>3661934.5238095238</v>
      </c>
      <c r="K138" s="16">
        <f t="shared" si="1"/>
        <v>3661934.5238095238</v>
      </c>
      <c r="L138" s="15" t="s">
        <v>32</v>
      </c>
      <c r="M138" s="7" t="s">
        <v>696</v>
      </c>
      <c r="N138" s="23" t="s">
        <v>85</v>
      </c>
      <c r="O138" s="24" t="s">
        <v>14</v>
      </c>
      <c r="P138" s="11" t="s">
        <v>559</v>
      </c>
      <c r="Q138" s="11"/>
      <c r="R138" s="35" t="s">
        <v>838</v>
      </c>
      <c r="S138" s="1" t="s">
        <v>827</v>
      </c>
      <c r="T138" s="1" t="s">
        <v>828</v>
      </c>
      <c r="U138" s="1" t="s">
        <v>829</v>
      </c>
    </row>
    <row r="139" spans="1:21" s="1" customFormat="1" ht="28.8" x14ac:dyDescent="0.3">
      <c r="A139" s="22" t="s">
        <v>582</v>
      </c>
      <c r="B139" s="7" t="s">
        <v>57</v>
      </c>
      <c r="C139" s="7">
        <v>5224</v>
      </c>
      <c r="D139" s="15" t="s">
        <v>363</v>
      </c>
      <c r="E139" s="15" t="s">
        <v>573</v>
      </c>
      <c r="F139" s="7" t="s">
        <v>584</v>
      </c>
      <c r="G139" s="15" t="s">
        <v>575</v>
      </c>
      <c r="H139" s="15" t="s">
        <v>31</v>
      </c>
      <c r="I139" s="14">
        <v>2</v>
      </c>
      <c r="J139" s="6">
        <v>351934.52380952379</v>
      </c>
      <c r="K139" s="16">
        <f t="shared" si="1"/>
        <v>703869.04761904757</v>
      </c>
      <c r="L139" s="15" t="s">
        <v>32</v>
      </c>
      <c r="M139" s="15" t="s">
        <v>696</v>
      </c>
      <c r="N139" s="23" t="s">
        <v>85</v>
      </c>
      <c r="O139" s="24" t="s">
        <v>14</v>
      </c>
      <c r="P139" s="11" t="s">
        <v>559</v>
      </c>
      <c r="Q139" s="11"/>
      <c r="R139" s="35" t="s">
        <v>838</v>
      </c>
      <c r="S139" s="1" t="s">
        <v>830</v>
      </c>
      <c r="T139" s="1" t="s">
        <v>831</v>
      </c>
      <c r="U139" s="1" t="s">
        <v>832</v>
      </c>
    </row>
    <row r="140" spans="1:21" s="1" customFormat="1" ht="28.8" x14ac:dyDescent="0.3">
      <c r="A140" s="22" t="s">
        <v>582</v>
      </c>
      <c r="B140" s="7" t="s">
        <v>57</v>
      </c>
      <c r="C140" s="7">
        <v>5224</v>
      </c>
      <c r="D140" s="15" t="s">
        <v>943</v>
      </c>
      <c r="E140" s="15" t="s">
        <v>576</v>
      </c>
      <c r="F140" s="7" t="s">
        <v>585</v>
      </c>
      <c r="G140" s="15" t="s">
        <v>934</v>
      </c>
      <c r="H140" s="15" t="s">
        <v>268</v>
      </c>
      <c r="I140" s="14">
        <v>1</v>
      </c>
      <c r="J140" s="6">
        <v>22708928.571428571</v>
      </c>
      <c r="K140" s="16">
        <f t="shared" si="1"/>
        <v>22708928.571428571</v>
      </c>
      <c r="L140" s="15" t="s">
        <v>32</v>
      </c>
      <c r="M140" s="15" t="s">
        <v>696</v>
      </c>
      <c r="N140" s="15" t="s">
        <v>85</v>
      </c>
      <c r="O140" s="24" t="s">
        <v>14</v>
      </c>
      <c r="P140" s="11" t="s">
        <v>559</v>
      </c>
      <c r="Q140" s="11"/>
      <c r="R140" s="35" t="s">
        <v>838</v>
      </c>
      <c r="S140" s="1" t="s">
        <v>833</v>
      </c>
    </row>
    <row r="141" spans="1:21" s="1" customFormat="1" ht="28.8" x14ac:dyDescent="0.3">
      <c r="A141" s="22" t="s">
        <v>582</v>
      </c>
      <c r="B141" s="7" t="s">
        <v>57</v>
      </c>
      <c r="C141" s="7">
        <v>5224</v>
      </c>
      <c r="D141" s="15" t="s">
        <v>620</v>
      </c>
      <c r="E141" s="15" t="s">
        <v>577</v>
      </c>
      <c r="F141" s="7" t="s">
        <v>586</v>
      </c>
      <c r="G141" s="15" t="s">
        <v>578</v>
      </c>
      <c r="H141" s="15" t="s">
        <v>31</v>
      </c>
      <c r="I141" s="14">
        <v>10</v>
      </c>
      <c r="J141" s="6">
        <v>522940.60140000004</v>
      </c>
      <c r="K141" s="16">
        <f t="shared" ref="K141:K142" si="2">I141*J141</f>
        <v>5229406.0140000004</v>
      </c>
      <c r="L141" s="15" t="s">
        <v>32</v>
      </c>
      <c r="M141" s="7" t="s">
        <v>696</v>
      </c>
      <c r="N141" s="23" t="s">
        <v>85</v>
      </c>
      <c r="O141" s="24" t="s">
        <v>14</v>
      </c>
      <c r="P141" s="11" t="s">
        <v>559</v>
      </c>
      <c r="Q141" s="11"/>
      <c r="R141" s="35" t="s">
        <v>838</v>
      </c>
      <c r="S141" s="1" t="s">
        <v>830</v>
      </c>
      <c r="T141" s="1" t="s">
        <v>834</v>
      </c>
      <c r="U141" s="1" t="s">
        <v>835</v>
      </c>
    </row>
    <row r="142" spans="1:21" s="1" customFormat="1" ht="28.8" x14ac:dyDescent="0.3">
      <c r="A142" s="22" t="s">
        <v>582</v>
      </c>
      <c r="B142" s="7" t="s">
        <v>57</v>
      </c>
      <c r="C142" s="7">
        <v>5224</v>
      </c>
      <c r="D142" s="15" t="s">
        <v>621</v>
      </c>
      <c r="E142" s="15" t="s">
        <v>579</v>
      </c>
      <c r="F142" s="7" t="s">
        <v>587</v>
      </c>
      <c r="G142" s="15" t="s">
        <v>574</v>
      </c>
      <c r="H142" s="15" t="s">
        <v>31</v>
      </c>
      <c r="I142" s="14">
        <v>20</v>
      </c>
      <c r="J142" s="6">
        <v>172463.43471000003</v>
      </c>
      <c r="K142" s="16">
        <f t="shared" si="2"/>
        <v>3449268.6942000007</v>
      </c>
      <c r="L142" s="15" t="s">
        <v>32</v>
      </c>
      <c r="M142" s="7" t="s">
        <v>696</v>
      </c>
      <c r="N142" s="23" t="s">
        <v>85</v>
      </c>
      <c r="O142" s="24" t="s">
        <v>14</v>
      </c>
      <c r="P142" s="11" t="s">
        <v>559</v>
      </c>
      <c r="Q142" s="11"/>
      <c r="R142" s="35" t="s">
        <v>838</v>
      </c>
      <c r="S142" s="1" t="s">
        <v>830</v>
      </c>
      <c r="T142" s="1" t="s">
        <v>831</v>
      </c>
      <c r="U142" s="1" t="s">
        <v>832</v>
      </c>
    </row>
    <row r="143" spans="1:21" s="1" customFormat="1" ht="28.8" x14ac:dyDescent="0.3">
      <c r="A143" s="22" t="s">
        <v>582</v>
      </c>
      <c r="B143" s="7" t="s">
        <v>57</v>
      </c>
      <c r="C143" s="7">
        <v>5224</v>
      </c>
      <c r="D143" s="15" t="s">
        <v>622</v>
      </c>
      <c r="E143" s="15" t="s">
        <v>580</v>
      </c>
      <c r="F143" s="7" t="s">
        <v>588</v>
      </c>
      <c r="G143" s="15" t="s">
        <v>581</v>
      </c>
      <c r="H143" s="15" t="s">
        <v>31</v>
      </c>
      <c r="I143" s="14">
        <v>5</v>
      </c>
      <c r="J143" s="6">
        <v>625825.98750000005</v>
      </c>
      <c r="K143" s="16">
        <f t="shared" ref="K143:K147" si="3">I143*J143</f>
        <v>3129129.9375</v>
      </c>
      <c r="L143" s="15" t="s">
        <v>32</v>
      </c>
      <c r="M143" s="7" t="s">
        <v>696</v>
      </c>
      <c r="N143" s="23" t="s">
        <v>85</v>
      </c>
      <c r="O143" s="24" t="s">
        <v>14</v>
      </c>
      <c r="P143" s="11" t="s">
        <v>559</v>
      </c>
      <c r="Q143" s="11"/>
      <c r="R143" s="35" t="s">
        <v>838</v>
      </c>
      <c r="S143" s="1" t="s">
        <v>830</v>
      </c>
      <c r="T143" s="1" t="s">
        <v>834</v>
      </c>
      <c r="U143" s="1" t="s">
        <v>835</v>
      </c>
    </row>
    <row r="144" spans="1:21" s="1" customFormat="1" ht="28.8" x14ac:dyDescent="0.3">
      <c r="A144" s="22" t="s">
        <v>582</v>
      </c>
      <c r="B144" s="7"/>
      <c r="C144" s="7">
        <v>5224</v>
      </c>
      <c r="D144" s="15" t="s">
        <v>667</v>
      </c>
      <c r="E144" s="15" t="s">
        <v>672</v>
      </c>
      <c r="F144" s="7" t="s">
        <v>673</v>
      </c>
      <c r="G144" s="15" t="s">
        <v>683</v>
      </c>
      <c r="H144" s="15" t="s">
        <v>31</v>
      </c>
      <c r="I144" s="14">
        <v>1</v>
      </c>
      <c r="J144" s="6">
        <v>1515000</v>
      </c>
      <c r="K144" s="16">
        <f t="shared" si="3"/>
        <v>1515000</v>
      </c>
      <c r="L144" s="15" t="s">
        <v>32</v>
      </c>
      <c r="M144" s="7" t="s">
        <v>695</v>
      </c>
      <c r="N144" s="23" t="s">
        <v>85</v>
      </c>
      <c r="O144" s="24" t="s">
        <v>14</v>
      </c>
      <c r="P144" s="11" t="s">
        <v>559</v>
      </c>
      <c r="Q144" s="11"/>
      <c r="R144" s="35"/>
    </row>
    <row r="145" spans="1:22" s="1" customFormat="1" ht="39.6" x14ac:dyDescent="0.3">
      <c r="A145" s="22" t="s">
        <v>582</v>
      </c>
      <c r="B145" s="7"/>
      <c r="C145" s="7">
        <v>5224</v>
      </c>
      <c r="D145" s="15" t="s">
        <v>668</v>
      </c>
      <c r="E145" s="15" t="s">
        <v>674</v>
      </c>
      <c r="F145" s="7" t="s">
        <v>675</v>
      </c>
      <c r="G145" s="15" t="s">
        <v>684</v>
      </c>
      <c r="H145" s="15" t="s">
        <v>31</v>
      </c>
      <c r="I145" s="14">
        <v>1</v>
      </c>
      <c r="J145" s="6">
        <v>337500</v>
      </c>
      <c r="K145" s="16">
        <f t="shared" si="3"/>
        <v>337500</v>
      </c>
      <c r="L145" s="15" t="s">
        <v>32</v>
      </c>
      <c r="M145" s="7" t="s">
        <v>695</v>
      </c>
      <c r="N145" s="23" t="s">
        <v>85</v>
      </c>
      <c r="O145" s="24" t="s">
        <v>14</v>
      </c>
      <c r="P145" s="11" t="s">
        <v>559</v>
      </c>
      <c r="Q145" s="11"/>
      <c r="R145" s="35"/>
    </row>
    <row r="146" spans="1:22" s="1" customFormat="1" ht="28.8" x14ac:dyDescent="0.3">
      <c r="A146" s="22" t="s">
        <v>582</v>
      </c>
      <c r="B146" s="7"/>
      <c r="C146" s="7">
        <v>5224</v>
      </c>
      <c r="D146" s="15" t="s">
        <v>669</v>
      </c>
      <c r="E146" s="15" t="s">
        <v>676</v>
      </c>
      <c r="F146" s="7" t="s">
        <v>677</v>
      </c>
      <c r="G146" s="15" t="s">
        <v>685</v>
      </c>
      <c r="H146" s="15" t="s">
        <v>31</v>
      </c>
      <c r="I146" s="14">
        <v>1</v>
      </c>
      <c r="J146" s="6">
        <v>138300</v>
      </c>
      <c r="K146" s="16">
        <f t="shared" si="3"/>
        <v>138300</v>
      </c>
      <c r="L146" s="15" t="s">
        <v>32</v>
      </c>
      <c r="M146" s="7" t="s">
        <v>695</v>
      </c>
      <c r="N146" s="23" t="s">
        <v>85</v>
      </c>
      <c r="O146" s="24" t="s">
        <v>14</v>
      </c>
      <c r="P146" s="11" t="s">
        <v>559</v>
      </c>
      <c r="Q146" s="11"/>
      <c r="R146" s="35"/>
    </row>
    <row r="147" spans="1:22" s="1" customFormat="1" ht="28.8" x14ac:dyDescent="0.3">
      <c r="A147" s="22" t="s">
        <v>582</v>
      </c>
      <c r="B147" s="7"/>
      <c r="C147" s="7">
        <v>5224</v>
      </c>
      <c r="D147" s="15" t="s">
        <v>670</v>
      </c>
      <c r="E147" s="15" t="s">
        <v>678</v>
      </c>
      <c r="F147" s="7" t="s">
        <v>679</v>
      </c>
      <c r="G147" s="15" t="s">
        <v>686</v>
      </c>
      <c r="H147" s="15" t="s">
        <v>31</v>
      </c>
      <c r="I147" s="14">
        <v>1</v>
      </c>
      <c r="J147" s="6">
        <v>258000</v>
      </c>
      <c r="K147" s="16">
        <f t="shared" si="3"/>
        <v>258000</v>
      </c>
      <c r="L147" s="15" t="s">
        <v>32</v>
      </c>
      <c r="M147" s="7" t="s">
        <v>695</v>
      </c>
      <c r="N147" s="23" t="s">
        <v>85</v>
      </c>
      <c r="O147" s="24" t="s">
        <v>14</v>
      </c>
      <c r="P147" s="11" t="s">
        <v>559</v>
      </c>
      <c r="Q147" s="11"/>
      <c r="R147" s="35"/>
    </row>
    <row r="148" spans="1:22" s="1" customFormat="1" ht="115.2" x14ac:dyDescent="0.3">
      <c r="A148" s="22" t="s">
        <v>582</v>
      </c>
      <c r="B148" s="7"/>
      <c r="C148" s="7">
        <v>5224</v>
      </c>
      <c r="D148" s="15" t="s">
        <v>671</v>
      </c>
      <c r="E148" s="15" t="s">
        <v>680</v>
      </c>
      <c r="F148" s="7" t="s">
        <v>681</v>
      </c>
      <c r="G148" s="15" t="s">
        <v>682</v>
      </c>
      <c r="H148" s="15" t="s">
        <v>31</v>
      </c>
      <c r="I148" s="14">
        <v>2</v>
      </c>
      <c r="J148" s="6">
        <v>110000</v>
      </c>
      <c r="K148" s="16">
        <f t="shared" ref="K148:K182" si="4">I148*J148</f>
        <v>220000</v>
      </c>
      <c r="L148" s="15" t="s">
        <v>32</v>
      </c>
      <c r="M148" s="7" t="s">
        <v>695</v>
      </c>
      <c r="N148" s="23" t="s">
        <v>85</v>
      </c>
      <c r="O148" s="24" t="s">
        <v>14</v>
      </c>
      <c r="P148" s="11" t="s">
        <v>559</v>
      </c>
      <c r="Q148" s="11"/>
      <c r="R148" s="35"/>
      <c r="V148" s="1" t="s">
        <v>841</v>
      </c>
    </row>
    <row r="149" spans="1:22" s="1" customFormat="1" ht="28.8" x14ac:dyDescent="0.3">
      <c r="A149" s="22" t="s">
        <v>582</v>
      </c>
      <c r="B149" s="7"/>
      <c r="C149" s="7">
        <v>5224</v>
      </c>
      <c r="D149" s="15" t="s">
        <v>687</v>
      </c>
      <c r="E149" s="15" t="s">
        <v>688</v>
      </c>
      <c r="F149" s="7" t="s">
        <v>689</v>
      </c>
      <c r="G149" s="15" t="s">
        <v>690</v>
      </c>
      <c r="H149" s="15" t="s">
        <v>268</v>
      </c>
      <c r="I149" s="14">
        <v>2</v>
      </c>
      <c r="J149" s="6">
        <v>2540750</v>
      </c>
      <c r="K149" s="16">
        <f t="shared" si="4"/>
        <v>5081500</v>
      </c>
      <c r="L149" s="15" t="s">
        <v>32</v>
      </c>
      <c r="M149" s="7" t="s">
        <v>696</v>
      </c>
      <c r="N149" s="23" t="s">
        <v>85</v>
      </c>
      <c r="O149" s="24" t="s">
        <v>14</v>
      </c>
      <c r="P149" s="11" t="s">
        <v>559</v>
      </c>
      <c r="Q149" s="11"/>
      <c r="R149" s="35" t="s">
        <v>838</v>
      </c>
      <c r="S149" s="1" t="s">
        <v>836</v>
      </c>
    </row>
    <row r="150" spans="1:22" s="1" customFormat="1" ht="43.2" x14ac:dyDescent="0.3">
      <c r="A150" s="22" t="s">
        <v>56</v>
      </c>
      <c r="B150" s="7"/>
      <c r="C150" s="7">
        <v>5224</v>
      </c>
      <c r="D150" s="15" t="s">
        <v>844</v>
      </c>
      <c r="E150" s="15" t="s">
        <v>845</v>
      </c>
      <c r="F150" s="7" t="s">
        <v>846</v>
      </c>
      <c r="G150" s="15" t="s">
        <v>847</v>
      </c>
      <c r="H150" s="15" t="s">
        <v>848</v>
      </c>
      <c r="I150" s="14">
        <v>53</v>
      </c>
      <c r="J150" s="6">
        <v>1683000</v>
      </c>
      <c r="K150" s="16">
        <f t="shared" si="4"/>
        <v>89199000</v>
      </c>
      <c r="L150" s="15" t="s">
        <v>32</v>
      </c>
      <c r="M150" s="7" t="s">
        <v>696</v>
      </c>
      <c r="N150" s="23" t="s">
        <v>85</v>
      </c>
      <c r="O150" s="24" t="s">
        <v>14</v>
      </c>
      <c r="P150" s="11" t="s">
        <v>560</v>
      </c>
      <c r="Q150" s="11"/>
      <c r="R150" s="35">
        <v>0.5</v>
      </c>
      <c r="S150" s="1" t="s">
        <v>849</v>
      </c>
      <c r="T150" s="1" t="s">
        <v>850</v>
      </c>
      <c r="U150" s="1" t="s">
        <v>851</v>
      </c>
    </row>
    <row r="151" spans="1:22" s="1" customFormat="1" ht="28.8" x14ac:dyDescent="0.3">
      <c r="A151" s="22" t="s">
        <v>56</v>
      </c>
      <c r="B151" s="7"/>
      <c r="C151" s="7">
        <v>5224</v>
      </c>
      <c r="D151" s="15" t="s">
        <v>852</v>
      </c>
      <c r="E151" s="15" t="s">
        <v>35</v>
      </c>
      <c r="F151" s="7" t="s">
        <v>464</v>
      </c>
      <c r="G151" s="15" t="s">
        <v>855</v>
      </c>
      <c r="H151" s="15" t="s">
        <v>31</v>
      </c>
      <c r="I151" s="14">
        <v>2</v>
      </c>
      <c r="J151" s="6">
        <v>2783749</v>
      </c>
      <c r="K151" s="16">
        <f t="shared" si="4"/>
        <v>5567498</v>
      </c>
      <c r="L151" s="15" t="s">
        <v>32</v>
      </c>
      <c r="M151" s="7" t="s">
        <v>696</v>
      </c>
      <c r="N151" s="23" t="s">
        <v>85</v>
      </c>
      <c r="O151" s="24" t="s">
        <v>14</v>
      </c>
      <c r="P151" s="11" t="s">
        <v>560</v>
      </c>
      <c r="Q151" s="11"/>
      <c r="R151" s="35" t="s">
        <v>838</v>
      </c>
      <c r="S151" s="11" t="s">
        <v>858</v>
      </c>
    </row>
    <row r="152" spans="1:22" s="1" customFormat="1" ht="28.8" x14ac:dyDescent="0.3">
      <c r="A152" s="22" t="s">
        <v>56</v>
      </c>
      <c r="B152" s="7"/>
      <c r="C152" s="7">
        <v>5224</v>
      </c>
      <c r="D152" s="15" t="s">
        <v>853</v>
      </c>
      <c r="E152" s="15" t="s">
        <v>37</v>
      </c>
      <c r="F152" s="7" t="s">
        <v>465</v>
      </c>
      <c r="G152" s="15" t="s">
        <v>856</v>
      </c>
      <c r="H152" s="15" t="s">
        <v>31</v>
      </c>
      <c r="I152" s="14">
        <v>1</v>
      </c>
      <c r="J152" s="6">
        <v>4962502</v>
      </c>
      <c r="K152" s="16">
        <f t="shared" si="4"/>
        <v>4962502</v>
      </c>
      <c r="L152" s="15" t="s">
        <v>32</v>
      </c>
      <c r="M152" s="7" t="s">
        <v>695</v>
      </c>
      <c r="N152" s="23" t="s">
        <v>85</v>
      </c>
      <c r="O152" s="24" t="s">
        <v>14</v>
      </c>
      <c r="P152" s="11" t="s">
        <v>560</v>
      </c>
      <c r="Q152" s="11"/>
      <c r="R152" s="35"/>
      <c r="S152" s="11"/>
    </row>
    <row r="153" spans="1:22" s="1" customFormat="1" ht="39.6" x14ac:dyDescent="0.3">
      <c r="A153" s="22" t="s">
        <v>56</v>
      </c>
      <c r="B153" s="7"/>
      <c r="C153" s="7">
        <v>5224</v>
      </c>
      <c r="D153" s="15" t="s">
        <v>854</v>
      </c>
      <c r="E153" s="15" t="s">
        <v>34</v>
      </c>
      <c r="F153" s="7" t="s">
        <v>463</v>
      </c>
      <c r="G153" s="15" t="s">
        <v>857</v>
      </c>
      <c r="H153" s="15" t="s">
        <v>31</v>
      </c>
      <c r="I153" s="14">
        <v>1</v>
      </c>
      <c r="J153" s="6">
        <v>17550000</v>
      </c>
      <c r="K153" s="16">
        <f t="shared" si="4"/>
        <v>17550000</v>
      </c>
      <c r="L153" s="15" t="s">
        <v>32</v>
      </c>
      <c r="M153" s="7" t="s">
        <v>696</v>
      </c>
      <c r="N153" s="23" t="s">
        <v>85</v>
      </c>
      <c r="O153" s="24" t="s">
        <v>14</v>
      </c>
      <c r="P153" s="11" t="s">
        <v>560</v>
      </c>
      <c r="Q153" s="11"/>
      <c r="R153" s="35" t="s">
        <v>838</v>
      </c>
      <c r="S153" s="11" t="s">
        <v>859</v>
      </c>
    </row>
    <row r="154" spans="1:22" s="1" customFormat="1" ht="26.4" x14ac:dyDescent="0.3">
      <c r="A154" s="22" t="s">
        <v>80</v>
      </c>
      <c r="B154" s="7"/>
      <c r="C154" s="7">
        <v>5224</v>
      </c>
      <c r="D154" s="15" t="s">
        <v>890</v>
      </c>
      <c r="E154" s="15" t="s">
        <v>891</v>
      </c>
      <c r="F154" s="7" t="s">
        <v>892</v>
      </c>
      <c r="G154" s="15" t="s">
        <v>893</v>
      </c>
      <c r="H154" s="15" t="s">
        <v>31</v>
      </c>
      <c r="I154" s="14">
        <v>17</v>
      </c>
      <c r="J154" s="6">
        <v>202586.23</v>
      </c>
      <c r="K154" s="16">
        <f t="shared" si="4"/>
        <v>3443965.91</v>
      </c>
      <c r="L154" s="15" t="s">
        <v>32</v>
      </c>
      <c r="M154" s="7" t="s">
        <v>696</v>
      </c>
      <c r="N154" s="23" t="s">
        <v>83</v>
      </c>
      <c r="O154" s="24" t="s">
        <v>14</v>
      </c>
      <c r="P154" s="11" t="s">
        <v>561</v>
      </c>
      <c r="Q154" s="11"/>
      <c r="R154" s="35">
        <v>0.85</v>
      </c>
      <c r="S154" s="11" t="s">
        <v>894</v>
      </c>
    </row>
    <row r="155" spans="1:22" s="1" customFormat="1" ht="43.2" x14ac:dyDescent="0.3">
      <c r="A155" s="22" t="s">
        <v>80</v>
      </c>
      <c r="B155" s="7"/>
      <c r="C155" s="7">
        <v>5224</v>
      </c>
      <c r="D155" s="15" t="s">
        <v>944</v>
      </c>
      <c r="E155" s="15" t="s">
        <v>914</v>
      </c>
      <c r="F155" s="7" t="s">
        <v>916</v>
      </c>
      <c r="G155" s="15" t="s">
        <v>933</v>
      </c>
      <c r="H155" s="15" t="s">
        <v>31</v>
      </c>
      <c r="I155" s="14">
        <v>8</v>
      </c>
      <c r="J155" s="6">
        <v>623991</v>
      </c>
      <c r="K155" s="16">
        <f t="shared" si="4"/>
        <v>4991928</v>
      </c>
      <c r="L155" s="15" t="s">
        <v>32</v>
      </c>
      <c r="M155" s="7" t="s">
        <v>696</v>
      </c>
      <c r="N155" s="23" t="s">
        <v>83</v>
      </c>
      <c r="O155" s="24" t="s">
        <v>14</v>
      </c>
      <c r="P155" s="11" t="s">
        <v>561</v>
      </c>
      <c r="Q155" s="11"/>
      <c r="R155" s="35">
        <v>0.88429999999999997</v>
      </c>
      <c r="S155" s="11" t="s">
        <v>929</v>
      </c>
      <c r="T155" s="1" t="s">
        <v>930</v>
      </c>
      <c r="U155" s="1" t="s">
        <v>931</v>
      </c>
    </row>
    <row r="156" spans="1:22" s="1" customFormat="1" ht="52.8" x14ac:dyDescent="0.3">
      <c r="A156" s="22" t="s">
        <v>80</v>
      </c>
      <c r="B156" s="7"/>
      <c r="C156" s="7">
        <v>5224</v>
      </c>
      <c r="D156" s="15" t="s">
        <v>903</v>
      </c>
      <c r="E156" s="15" t="s">
        <v>915</v>
      </c>
      <c r="F156" s="7" t="s">
        <v>917</v>
      </c>
      <c r="G156" s="15" t="s">
        <v>918</v>
      </c>
      <c r="H156" s="15" t="s">
        <v>31</v>
      </c>
      <c r="I156" s="14">
        <v>32</v>
      </c>
      <c r="J156" s="6">
        <v>21600</v>
      </c>
      <c r="K156" s="16">
        <f t="shared" si="4"/>
        <v>691200</v>
      </c>
      <c r="L156" s="15" t="s">
        <v>32</v>
      </c>
      <c r="M156" s="7" t="s">
        <v>696</v>
      </c>
      <c r="N156" s="23" t="s">
        <v>85</v>
      </c>
      <c r="O156" s="24" t="s">
        <v>14</v>
      </c>
      <c r="P156" s="11" t="s">
        <v>561</v>
      </c>
      <c r="Q156" s="11"/>
      <c r="R156" s="35">
        <v>0.61539999999999995</v>
      </c>
      <c r="S156" s="11" t="s">
        <v>932</v>
      </c>
    </row>
    <row r="157" spans="1:22" s="1" customFormat="1" ht="52.8" x14ac:dyDescent="0.3">
      <c r="A157" s="22" t="s">
        <v>80</v>
      </c>
      <c r="B157" s="7"/>
      <c r="C157" s="7">
        <v>5224</v>
      </c>
      <c r="D157" s="15" t="s">
        <v>904</v>
      </c>
      <c r="E157" s="15" t="s">
        <v>915</v>
      </c>
      <c r="F157" s="7" t="s">
        <v>917</v>
      </c>
      <c r="G157" s="15" t="s">
        <v>919</v>
      </c>
      <c r="H157" s="15" t="s">
        <v>31</v>
      </c>
      <c r="I157" s="14">
        <v>32</v>
      </c>
      <c r="J157" s="6">
        <v>41400</v>
      </c>
      <c r="K157" s="16">
        <f t="shared" si="4"/>
        <v>1324800</v>
      </c>
      <c r="L157" s="15" t="s">
        <v>32</v>
      </c>
      <c r="M157" s="7" t="s">
        <v>696</v>
      </c>
      <c r="N157" s="23" t="s">
        <v>85</v>
      </c>
      <c r="O157" s="24" t="s">
        <v>14</v>
      </c>
      <c r="P157" s="11" t="s">
        <v>561</v>
      </c>
      <c r="Q157" s="11"/>
      <c r="R157" s="35">
        <v>0.61539999999999995</v>
      </c>
      <c r="S157" s="11" t="s">
        <v>932</v>
      </c>
    </row>
    <row r="158" spans="1:22" s="1" customFormat="1" ht="52.8" x14ac:dyDescent="0.3">
      <c r="A158" s="22" t="s">
        <v>80</v>
      </c>
      <c r="B158" s="7"/>
      <c r="C158" s="7">
        <v>5224</v>
      </c>
      <c r="D158" s="15" t="s">
        <v>905</v>
      </c>
      <c r="E158" s="15" t="s">
        <v>915</v>
      </c>
      <c r="F158" s="7" t="s">
        <v>917</v>
      </c>
      <c r="G158" s="15" t="s">
        <v>920</v>
      </c>
      <c r="H158" s="15" t="s">
        <v>31</v>
      </c>
      <c r="I158" s="14">
        <v>32</v>
      </c>
      <c r="J158" s="6">
        <v>30800</v>
      </c>
      <c r="K158" s="16">
        <f t="shared" si="4"/>
        <v>985600</v>
      </c>
      <c r="L158" s="15" t="s">
        <v>32</v>
      </c>
      <c r="M158" s="7" t="s">
        <v>696</v>
      </c>
      <c r="N158" s="23" t="s">
        <v>85</v>
      </c>
      <c r="O158" s="24" t="s">
        <v>14</v>
      </c>
      <c r="P158" s="11" t="s">
        <v>561</v>
      </c>
      <c r="Q158" s="11"/>
      <c r="R158" s="35">
        <v>0.61539999999999995</v>
      </c>
      <c r="S158" s="11" t="s">
        <v>932</v>
      </c>
    </row>
    <row r="159" spans="1:22" s="1" customFormat="1" ht="52.8" x14ac:dyDescent="0.3">
      <c r="A159" s="22" t="s">
        <v>80</v>
      </c>
      <c r="B159" s="7"/>
      <c r="C159" s="7">
        <v>5224</v>
      </c>
      <c r="D159" s="15" t="s">
        <v>906</v>
      </c>
      <c r="E159" s="15" t="s">
        <v>915</v>
      </c>
      <c r="F159" s="7" t="s">
        <v>917</v>
      </c>
      <c r="G159" s="15" t="s">
        <v>921</v>
      </c>
      <c r="H159" s="15" t="s">
        <v>31</v>
      </c>
      <c r="I159" s="14">
        <v>32</v>
      </c>
      <c r="J159" s="6">
        <v>58100</v>
      </c>
      <c r="K159" s="16">
        <f t="shared" si="4"/>
        <v>1859200</v>
      </c>
      <c r="L159" s="15" t="s">
        <v>32</v>
      </c>
      <c r="M159" s="7" t="s">
        <v>696</v>
      </c>
      <c r="N159" s="23" t="s">
        <v>85</v>
      </c>
      <c r="O159" s="24" t="s">
        <v>14</v>
      </c>
      <c r="P159" s="11" t="s">
        <v>561</v>
      </c>
      <c r="Q159" s="11"/>
      <c r="R159" s="35">
        <v>0.61539999999999995</v>
      </c>
      <c r="S159" s="11" t="s">
        <v>932</v>
      </c>
    </row>
    <row r="160" spans="1:22" s="1" customFormat="1" ht="52.8" x14ac:dyDescent="0.3">
      <c r="A160" s="22" t="s">
        <v>80</v>
      </c>
      <c r="B160" s="7"/>
      <c r="C160" s="7">
        <v>5224</v>
      </c>
      <c r="D160" s="15" t="s">
        <v>907</v>
      </c>
      <c r="E160" s="15" t="s">
        <v>915</v>
      </c>
      <c r="F160" s="7" t="s">
        <v>917</v>
      </c>
      <c r="G160" s="15" t="s">
        <v>922</v>
      </c>
      <c r="H160" s="15" t="s">
        <v>31</v>
      </c>
      <c r="I160" s="14">
        <v>32</v>
      </c>
      <c r="J160" s="6">
        <v>64200</v>
      </c>
      <c r="K160" s="16">
        <f t="shared" si="4"/>
        <v>2054400</v>
      </c>
      <c r="L160" s="15" t="s">
        <v>32</v>
      </c>
      <c r="M160" s="7" t="s">
        <v>696</v>
      </c>
      <c r="N160" s="23" t="s">
        <v>85</v>
      </c>
      <c r="O160" s="24" t="s">
        <v>14</v>
      </c>
      <c r="P160" s="11" t="s">
        <v>561</v>
      </c>
      <c r="Q160" s="11"/>
      <c r="R160" s="35">
        <v>0.61539999999999995</v>
      </c>
      <c r="S160" s="11" t="s">
        <v>932</v>
      </c>
    </row>
    <row r="161" spans="1:21" s="1" customFormat="1" ht="52.8" x14ac:dyDescent="0.3">
      <c r="A161" s="22" t="s">
        <v>80</v>
      </c>
      <c r="B161" s="7"/>
      <c r="C161" s="7">
        <v>5224</v>
      </c>
      <c r="D161" s="15" t="s">
        <v>908</v>
      </c>
      <c r="E161" s="15" t="s">
        <v>915</v>
      </c>
      <c r="F161" s="7" t="s">
        <v>917</v>
      </c>
      <c r="G161" s="15" t="s">
        <v>923</v>
      </c>
      <c r="H161" s="15" t="s">
        <v>31</v>
      </c>
      <c r="I161" s="14">
        <v>32</v>
      </c>
      <c r="J161" s="6">
        <v>19700</v>
      </c>
      <c r="K161" s="16">
        <f t="shared" si="4"/>
        <v>630400</v>
      </c>
      <c r="L161" s="15" t="s">
        <v>32</v>
      </c>
      <c r="M161" s="7" t="s">
        <v>696</v>
      </c>
      <c r="N161" s="23" t="s">
        <v>85</v>
      </c>
      <c r="O161" s="24" t="s">
        <v>14</v>
      </c>
      <c r="P161" s="11" t="s">
        <v>561</v>
      </c>
      <c r="Q161" s="11"/>
      <c r="R161" s="35">
        <v>0.61539999999999995</v>
      </c>
      <c r="S161" s="11" t="s">
        <v>932</v>
      </c>
    </row>
    <row r="162" spans="1:21" s="1" customFormat="1" ht="52.8" x14ac:dyDescent="0.3">
      <c r="A162" s="22" t="s">
        <v>80</v>
      </c>
      <c r="B162" s="7"/>
      <c r="C162" s="7">
        <v>5224</v>
      </c>
      <c r="D162" s="15" t="s">
        <v>909</v>
      </c>
      <c r="E162" s="15" t="s">
        <v>915</v>
      </c>
      <c r="F162" s="7" t="s">
        <v>917</v>
      </c>
      <c r="G162" s="15" t="s">
        <v>924</v>
      </c>
      <c r="H162" s="15" t="s">
        <v>31</v>
      </c>
      <c r="I162" s="14">
        <v>32</v>
      </c>
      <c r="J162" s="6">
        <v>26100</v>
      </c>
      <c r="K162" s="16">
        <f t="shared" si="4"/>
        <v>835200</v>
      </c>
      <c r="L162" s="15" t="s">
        <v>32</v>
      </c>
      <c r="M162" s="7" t="s">
        <v>696</v>
      </c>
      <c r="N162" s="23" t="s">
        <v>85</v>
      </c>
      <c r="O162" s="24" t="s">
        <v>14</v>
      </c>
      <c r="P162" s="11" t="s">
        <v>561</v>
      </c>
      <c r="Q162" s="11"/>
      <c r="R162" s="35">
        <v>0.61539999999999995</v>
      </c>
      <c r="S162" s="11" t="s">
        <v>932</v>
      </c>
    </row>
    <row r="163" spans="1:21" s="1" customFormat="1" ht="52.8" x14ac:dyDescent="0.3">
      <c r="A163" s="22" t="s">
        <v>80</v>
      </c>
      <c r="B163" s="7"/>
      <c r="C163" s="7">
        <v>5224</v>
      </c>
      <c r="D163" s="15" t="s">
        <v>910</v>
      </c>
      <c r="E163" s="15" t="s">
        <v>915</v>
      </c>
      <c r="F163" s="7" t="s">
        <v>917</v>
      </c>
      <c r="G163" s="15" t="s">
        <v>925</v>
      </c>
      <c r="H163" s="15" t="s">
        <v>31</v>
      </c>
      <c r="I163" s="14">
        <v>32</v>
      </c>
      <c r="J163" s="6">
        <v>4000</v>
      </c>
      <c r="K163" s="16">
        <f t="shared" si="4"/>
        <v>128000</v>
      </c>
      <c r="L163" s="15" t="s">
        <v>32</v>
      </c>
      <c r="M163" s="7" t="s">
        <v>696</v>
      </c>
      <c r="N163" s="23" t="s">
        <v>85</v>
      </c>
      <c r="O163" s="24" t="s">
        <v>14</v>
      </c>
      <c r="P163" s="11" t="s">
        <v>561</v>
      </c>
      <c r="Q163" s="11"/>
      <c r="R163" s="35">
        <v>0.61539999999999995</v>
      </c>
      <c r="S163" s="11" t="s">
        <v>932</v>
      </c>
    </row>
    <row r="164" spans="1:21" s="1" customFormat="1" ht="52.8" x14ac:dyDescent="0.3">
      <c r="A164" s="22" t="s">
        <v>80</v>
      </c>
      <c r="B164" s="7"/>
      <c r="C164" s="7">
        <v>5224</v>
      </c>
      <c r="D164" s="15" t="s">
        <v>911</v>
      </c>
      <c r="E164" s="15" t="s">
        <v>915</v>
      </c>
      <c r="F164" s="7" t="s">
        <v>917</v>
      </c>
      <c r="G164" s="15" t="s">
        <v>926</v>
      </c>
      <c r="H164" s="15" t="s">
        <v>31</v>
      </c>
      <c r="I164" s="14">
        <v>32</v>
      </c>
      <c r="J164" s="6">
        <v>5400</v>
      </c>
      <c r="K164" s="16">
        <f t="shared" si="4"/>
        <v>172800</v>
      </c>
      <c r="L164" s="15" t="s">
        <v>32</v>
      </c>
      <c r="M164" s="7" t="s">
        <v>696</v>
      </c>
      <c r="N164" s="23" t="s">
        <v>85</v>
      </c>
      <c r="O164" s="24" t="s">
        <v>14</v>
      </c>
      <c r="P164" s="11" t="s">
        <v>561</v>
      </c>
      <c r="Q164" s="11"/>
      <c r="R164" s="35">
        <v>0.61539999999999995</v>
      </c>
      <c r="S164" s="11" t="s">
        <v>932</v>
      </c>
    </row>
    <row r="165" spans="1:21" s="1" customFormat="1" ht="52.8" x14ac:dyDescent="0.3">
      <c r="A165" s="22" t="s">
        <v>80</v>
      </c>
      <c r="B165" s="7"/>
      <c r="C165" s="7">
        <v>5224</v>
      </c>
      <c r="D165" s="15" t="s">
        <v>912</v>
      </c>
      <c r="E165" s="15" t="s">
        <v>915</v>
      </c>
      <c r="F165" s="7" t="s">
        <v>917</v>
      </c>
      <c r="G165" s="15" t="s">
        <v>927</v>
      </c>
      <c r="H165" s="15" t="s">
        <v>31</v>
      </c>
      <c r="I165" s="14">
        <v>32</v>
      </c>
      <c r="J165" s="6">
        <v>7500</v>
      </c>
      <c r="K165" s="16">
        <f t="shared" si="4"/>
        <v>240000</v>
      </c>
      <c r="L165" s="15" t="s">
        <v>32</v>
      </c>
      <c r="M165" s="7" t="s">
        <v>696</v>
      </c>
      <c r="N165" s="23" t="s">
        <v>85</v>
      </c>
      <c r="O165" s="24" t="s">
        <v>14</v>
      </c>
      <c r="P165" s="11" t="s">
        <v>561</v>
      </c>
      <c r="Q165" s="11"/>
      <c r="R165" s="35">
        <v>0.61539999999999995</v>
      </c>
      <c r="S165" s="11" t="s">
        <v>932</v>
      </c>
    </row>
    <row r="166" spans="1:21" s="1" customFormat="1" ht="52.8" x14ac:dyDescent="0.3">
      <c r="A166" s="22" t="s">
        <v>80</v>
      </c>
      <c r="B166" s="7"/>
      <c r="C166" s="7">
        <v>5224</v>
      </c>
      <c r="D166" s="15" t="s">
        <v>913</v>
      </c>
      <c r="E166" s="15" t="s">
        <v>915</v>
      </c>
      <c r="F166" s="7" t="s">
        <v>917</v>
      </c>
      <c r="G166" s="15" t="s">
        <v>928</v>
      </c>
      <c r="H166" s="15" t="s">
        <v>31</v>
      </c>
      <c r="I166" s="14">
        <v>32</v>
      </c>
      <c r="J166" s="6">
        <v>10100</v>
      </c>
      <c r="K166" s="16">
        <f t="shared" si="4"/>
        <v>323200</v>
      </c>
      <c r="L166" s="15" t="s">
        <v>32</v>
      </c>
      <c r="M166" s="7" t="s">
        <v>696</v>
      </c>
      <c r="N166" s="23" t="s">
        <v>85</v>
      </c>
      <c r="O166" s="24" t="s">
        <v>14</v>
      </c>
      <c r="P166" s="11" t="s">
        <v>561</v>
      </c>
      <c r="Q166" s="11"/>
      <c r="R166" s="35">
        <v>0.61539999999999995</v>
      </c>
      <c r="S166" s="11" t="s">
        <v>932</v>
      </c>
    </row>
    <row r="167" spans="1:21" ht="66" x14ac:dyDescent="0.3">
      <c r="A167" s="7" t="s">
        <v>109</v>
      </c>
      <c r="B167" s="7"/>
      <c r="C167" s="7">
        <v>5224</v>
      </c>
      <c r="D167" s="15" t="s">
        <v>949</v>
      </c>
      <c r="E167" s="15" t="s">
        <v>950</v>
      </c>
      <c r="F167" s="15" t="s">
        <v>951</v>
      </c>
      <c r="G167" s="15" t="s">
        <v>951</v>
      </c>
      <c r="H167" s="15" t="s">
        <v>268</v>
      </c>
      <c r="I167" s="16">
        <v>105</v>
      </c>
      <c r="J167" s="6">
        <v>7970</v>
      </c>
      <c r="K167" s="16">
        <f t="shared" si="4"/>
        <v>836850</v>
      </c>
      <c r="L167" s="15" t="s">
        <v>32</v>
      </c>
      <c r="M167" s="15" t="s">
        <v>696</v>
      </c>
      <c r="N167" s="15" t="s">
        <v>100</v>
      </c>
      <c r="O167" s="17" t="s">
        <v>14</v>
      </c>
      <c r="P167" s="11" t="s">
        <v>559</v>
      </c>
      <c r="R167" s="35">
        <v>0.6653</v>
      </c>
      <c r="S167" s="11" t="s">
        <v>954</v>
      </c>
      <c r="T167" s="11" t="s">
        <v>953</v>
      </c>
      <c r="U167" s="11" t="s">
        <v>952</v>
      </c>
    </row>
    <row r="168" spans="1:21" ht="39.6" x14ac:dyDescent="0.3">
      <c r="A168" s="7" t="s">
        <v>974</v>
      </c>
      <c r="B168" s="7"/>
      <c r="C168" s="7">
        <v>5224</v>
      </c>
      <c r="D168" s="15" t="s">
        <v>975</v>
      </c>
      <c r="E168" s="15" t="s">
        <v>984</v>
      </c>
      <c r="F168" s="15" t="s">
        <v>991</v>
      </c>
      <c r="G168" s="15" t="s">
        <v>998</v>
      </c>
      <c r="H168" s="15" t="s">
        <v>31</v>
      </c>
      <c r="I168" s="16">
        <v>6</v>
      </c>
      <c r="J168" s="6">
        <v>76811.7</v>
      </c>
      <c r="K168" s="16">
        <f t="shared" si="4"/>
        <v>460870.19999999995</v>
      </c>
      <c r="L168" s="15" t="s">
        <v>32</v>
      </c>
      <c r="M168" s="15" t="s">
        <v>696</v>
      </c>
      <c r="N168" s="15" t="s">
        <v>83</v>
      </c>
      <c r="O168" s="17" t="s">
        <v>14</v>
      </c>
      <c r="P168" s="11" t="s">
        <v>560</v>
      </c>
      <c r="R168" s="35">
        <v>1</v>
      </c>
      <c r="S168" s="11" t="s">
        <v>1007</v>
      </c>
      <c r="T168" s="11" t="s">
        <v>1008</v>
      </c>
      <c r="U168" s="11" t="s">
        <v>1009</v>
      </c>
    </row>
    <row r="169" spans="1:21" ht="39.6" x14ac:dyDescent="0.3">
      <c r="A169" s="7" t="s">
        <v>974</v>
      </c>
      <c r="B169" s="7"/>
      <c r="C169" s="7">
        <v>5224</v>
      </c>
      <c r="D169" s="15" t="s">
        <v>976</v>
      </c>
      <c r="E169" s="15" t="s">
        <v>984</v>
      </c>
      <c r="F169" s="15" t="s">
        <v>991</v>
      </c>
      <c r="G169" s="15" t="s">
        <v>999</v>
      </c>
      <c r="H169" s="15" t="s">
        <v>31</v>
      </c>
      <c r="I169" s="16">
        <v>8</v>
      </c>
      <c r="J169" s="6">
        <v>48781.95</v>
      </c>
      <c r="K169" s="16">
        <f t="shared" si="4"/>
        <v>390255.6</v>
      </c>
      <c r="L169" s="15" t="s">
        <v>32</v>
      </c>
      <c r="M169" s="15" t="s">
        <v>696</v>
      </c>
      <c r="N169" s="15" t="s">
        <v>83</v>
      </c>
      <c r="O169" s="17" t="s">
        <v>14</v>
      </c>
      <c r="P169" s="11" t="s">
        <v>560</v>
      </c>
      <c r="R169" s="35">
        <v>1</v>
      </c>
      <c r="S169" s="11" t="s">
        <v>1007</v>
      </c>
      <c r="T169" s="11" t="s">
        <v>1008</v>
      </c>
      <c r="U169" s="11" t="s">
        <v>1009</v>
      </c>
    </row>
    <row r="170" spans="1:21" ht="39.6" x14ac:dyDescent="0.3">
      <c r="A170" s="7" t="s">
        <v>974</v>
      </c>
      <c r="B170" s="7"/>
      <c r="C170" s="7">
        <v>5224</v>
      </c>
      <c r="D170" s="15" t="s">
        <v>977</v>
      </c>
      <c r="E170" s="15" t="s">
        <v>985</v>
      </c>
      <c r="F170" s="15" t="s">
        <v>992</v>
      </c>
      <c r="G170" s="15" t="s">
        <v>1000</v>
      </c>
      <c r="H170" s="15" t="s">
        <v>31</v>
      </c>
      <c r="I170" s="16">
        <v>1</v>
      </c>
      <c r="J170" s="6">
        <v>287700</v>
      </c>
      <c r="K170" s="16">
        <f t="shared" si="4"/>
        <v>287700</v>
      </c>
      <c r="L170" s="15" t="s">
        <v>32</v>
      </c>
      <c r="M170" s="15" t="s">
        <v>696</v>
      </c>
      <c r="N170" s="15" t="s">
        <v>83</v>
      </c>
      <c r="O170" s="17" t="s">
        <v>14</v>
      </c>
      <c r="P170" s="11" t="s">
        <v>560</v>
      </c>
      <c r="R170" s="35">
        <v>0.92859999999999998</v>
      </c>
      <c r="S170" s="11" t="s">
        <v>1010</v>
      </c>
      <c r="T170" s="11" t="s">
        <v>1011</v>
      </c>
      <c r="U170" s="11" t="s">
        <v>1012</v>
      </c>
    </row>
    <row r="171" spans="1:21" ht="39.6" x14ac:dyDescent="0.3">
      <c r="A171" s="7" t="s">
        <v>974</v>
      </c>
      <c r="B171" s="7"/>
      <c r="C171" s="7">
        <v>5224</v>
      </c>
      <c r="D171" s="15" t="s">
        <v>978</v>
      </c>
      <c r="E171" s="15" t="s">
        <v>986</v>
      </c>
      <c r="F171" s="15" t="s">
        <v>993</v>
      </c>
      <c r="G171" s="15" t="s">
        <v>1001</v>
      </c>
      <c r="H171" s="15" t="s">
        <v>31</v>
      </c>
      <c r="I171" s="16">
        <v>3</v>
      </c>
      <c r="J171" s="6">
        <v>144900</v>
      </c>
      <c r="K171" s="16">
        <f t="shared" si="4"/>
        <v>434700</v>
      </c>
      <c r="L171" s="15" t="s">
        <v>32</v>
      </c>
      <c r="M171" s="15" t="s">
        <v>696</v>
      </c>
      <c r="N171" s="15" t="s">
        <v>83</v>
      </c>
      <c r="O171" s="17" t="s">
        <v>14</v>
      </c>
      <c r="P171" s="11" t="s">
        <v>560</v>
      </c>
      <c r="R171" s="35">
        <v>0.9</v>
      </c>
      <c r="S171" s="11" t="s">
        <v>1013</v>
      </c>
      <c r="T171" s="11" t="s">
        <v>1014</v>
      </c>
      <c r="U171" s="11" t="s">
        <v>1015</v>
      </c>
    </row>
    <row r="172" spans="1:21" ht="39.6" x14ac:dyDescent="0.3">
      <c r="A172" s="7" t="s">
        <v>974</v>
      </c>
      <c r="B172" s="7"/>
      <c r="C172" s="7">
        <v>5224</v>
      </c>
      <c r="D172" s="15" t="s">
        <v>979</v>
      </c>
      <c r="E172" s="15" t="s">
        <v>987</v>
      </c>
      <c r="F172" s="15" t="s">
        <v>994</v>
      </c>
      <c r="G172" s="15" t="s">
        <v>1002</v>
      </c>
      <c r="H172" s="15" t="s">
        <v>31</v>
      </c>
      <c r="I172" s="16">
        <v>1</v>
      </c>
      <c r="J172" s="6">
        <v>270000</v>
      </c>
      <c r="K172" s="16">
        <f t="shared" si="4"/>
        <v>270000</v>
      </c>
      <c r="L172" s="15" t="s">
        <v>32</v>
      </c>
      <c r="M172" s="15" t="s">
        <v>696</v>
      </c>
      <c r="N172" s="15" t="s">
        <v>83</v>
      </c>
      <c r="O172" s="17" t="s">
        <v>14</v>
      </c>
      <c r="P172" s="11" t="s">
        <v>560</v>
      </c>
      <c r="R172" s="35">
        <v>0.75</v>
      </c>
      <c r="S172" s="11" t="s">
        <v>1016</v>
      </c>
      <c r="T172" s="11" t="s">
        <v>1017</v>
      </c>
      <c r="U172" s="11" t="s">
        <v>1018</v>
      </c>
    </row>
    <row r="173" spans="1:21" ht="39.6" x14ac:dyDescent="0.3">
      <c r="A173" s="7" t="s">
        <v>974</v>
      </c>
      <c r="B173" s="7"/>
      <c r="C173" s="7">
        <v>5224</v>
      </c>
      <c r="D173" s="15" t="s">
        <v>980</v>
      </c>
      <c r="E173" s="15" t="s">
        <v>988</v>
      </c>
      <c r="F173" s="15" t="s">
        <v>995</v>
      </c>
      <c r="G173" s="15" t="s">
        <v>1003</v>
      </c>
      <c r="H173" s="15" t="s">
        <v>31</v>
      </c>
      <c r="I173" s="16">
        <v>3</v>
      </c>
      <c r="J173" s="6">
        <v>152250</v>
      </c>
      <c r="K173" s="16">
        <f t="shared" si="4"/>
        <v>456750</v>
      </c>
      <c r="L173" s="15" t="s">
        <v>32</v>
      </c>
      <c r="M173" s="15" t="s">
        <v>696</v>
      </c>
      <c r="N173" s="15" t="s">
        <v>83</v>
      </c>
      <c r="O173" s="17" t="s">
        <v>14</v>
      </c>
      <c r="P173" s="11" t="s">
        <v>560</v>
      </c>
      <c r="R173" s="35">
        <v>0.75</v>
      </c>
      <c r="S173" s="11" t="s">
        <v>1016</v>
      </c>
      <c r="T173" s="11" t="s">
        <v>1019</v>
      </c>
      <c r="U173" s="11" t="s">
        <v>1020</v>
      </c>
    </row>
    <row r="174" spans="1:21" ht="39.6" x14ac:dyDescent="0.3">
      <c r="A174" s="7" t="s">
        <v>974</v>
      </c>
      <c r="B174" s="7"/>
      <c r="C174" s="7">
        <v>5224</v>
      </c>
      <c r="D174" s="15" t="s">
        <v>981</v>
      </c>
      <c r="E174" s="15" t="s">
        <v>989</v>
      </c>
      <c r="F174" s="15" t="s">
        <v>996</v>
      </c>
      <c r="G174" s="15" t="s">
        <v>1004</v>
      </c>
      <c r="H174" s="15" t="s">
        <v>31</v>
      </c>
      <c r="I174" s="16">
        <v>2</v>
      </c>
      <c r="J174" s="6">
        <v>157500</v>
      </c>
      <c r="K174" s="16">
        <f t="shared" si="4"/>
        <v>315000</v>
      </c>
      <c r="L174" s="15" t="s">
        <v>32</v>
      </c>
      <c r="M174" s="15" t="s">
        <v>696</v>
      </c>
      <c r="N174" s="15" t="s">
        <v>83</v>
      </c>
      <c r="O174" s="17" t="s">
        <v>14</v>
      </c>
      <c r="P174" s="11" t="s">
        <v>560</v>
      </c>
      <c r="R174" s="35">
        <v>0.90480000000000005</v>
      </c>
      <c r="S174" s="11" t="s">
        <v>1021</v>
      </c>
      <c r="T174" s="11" t="s">
        <v>1022</v>
      </c>
      <c r="U174" s="11" t="s">
        <v>1015</v>
      </c>
    </row>
    <row r="175" spans="1:21" x14ac:dyDescent="0.3">
      <c r="A175" s="7" t="s">
        <v>974</v>
      </c>
      <c r="B175" s="7"/>
      <c r="C175" s="7">
        <v>5224</v>
      </c>
      <c r="D175" s="15" t="s">
        <v>982</v>
      </c>
      <c r="E175" s="15" t="s">
        <v>990</v>
      </c>
      <c r="F175" s="15" t="s">
        <v>997</v>
      </c>
      <c r="G175" s="15" t="s">
        <v>1005</v>
      </c>
      <c r="H175" s="15" t="s">
        <v>31</v>
      </c>
      <c r="I175" s="16">
        <v>1</v>
      </c>
      <c r="J175" s="6">
        <v>43050</v>
      </c>
      <c r="K175" s="16">
        <f t="shared" si="4"/>
        <v>43050</v>
      </c>
      <c r="L175" s="15" t="s">
        <v>32</v>
      </c>
      <c r="M175" s="15" t="s">
        <v>695</v>
      </c>
      <c r="N175" s="15" t="s">
        <v>83</v>
      </c>
      <c r="O175" s="17" t="s">
        <v>14</v>
      </c>
      <c r="P175" s="11" t="s">
        <v>560</v>
      </c>
    </row>
    <row r="176" spans="1:21" ht="39.6" x14ac:dyDescent="0.3">
      <c r="A176" s="7" t="s">
        <v>974</v>
      </c>
      <c r="B176" s="7"/>
      <c r="C176" s="7">
        <v>5224</v>
      </c>
      <c r="D176" s="15" t="s">
        <v>983</v>
      </c>
      <c r="E176" s="15" t="s">
        <v>985</v>
      </c>
      <c r="F176" s="15" t="s">
        <v>992</v>
      </c>
      <c r="G176" s="15" t="s">
        <v>1006</v>
      </c>
      <c r="H176" s="15" t="s">
        <v>31</v>
      </c>
      <c r="I176" s="16">
        <v>1</v>
      </c>
      <c r="J176" s="6">
        <v>200000</v>
      </c>
      <c r="K176" s="16">
        <f t="shared" si="4"/>
        <v>200000</v>
      </c>
      <c r="L176" s="15" t="s">
        <v>32</v>
      </c>
      <c r="M176" s="15" t="s">
        <v>696</v>
      </c>
      <c r="N176" s="15" t="s">
        <v>83</v>
      </c>
      <c r="O176" s="17" t="s">
        <v>14</v>
      </c>
      <c r="P176" s="11" t="s">
        <v>560</v>
      </c>
      <c r="R176" s="35">
        <v>0.92859999999999998</v>
      </c>
      <c r="S176" s="11" t="s">
        <v>1010</v>
      </c>
      <c r="T176" s="11" t="s">
        <v>1011</v>
      </c>
      <c r="U176" s="11" t="s">
        <v>1012</v>
      </c>
    </row>
    <row r="177" spans="1:21" ht="39.6" x14ac:dyDescent="0.3">
      <c r="A177" s="7" t="s">
        <v>974</v>
      </c>
      <c r="B177" s="7"/>
      <c r="C177" s="7">
        <v>5224</v>
      </c>
      <c r="D177" s="15" t="s">
        <v>1036</v>
      </c>
      <c r="E177" s="15" t="s">
        <v>1042</v>
      </c>
      <c r="F177" s="15" t="s">
        <v>992</v>
      </c>
      <c r="G177" s="15" t="s">
        <v>992</v>
      </c>
      <c r="H177" s="15" t="s">
        <v>31</v>
      </c>
      <c r="I177" s="16">
        <v>3</v>
      </c>
      <c r="J177" s="6">
        <v>270000</v>
      </c>
      <c r="K177" s="16">
        <f t="shared" si="4"/>
        <v>810000</v>
      </c>
      <c r="L177" s="15" t="s">
        <v>32</v>
      </c>
      <c r="M177" s="15" t="s">
        <v>696</v>
      </c>
      <c r="N177" s="15" t="s">
        <v>83</v>
      </c>
      <c r="O177" s="17" t="s">
        <v>14</v>
      </c>
      <c r="P177" s="11" t="s">
        <v>560</v>
      </c>
      <c r="R177" s="35">
        <v>0.92859999999999998</v>
      </c>
      <c r="S177" s="11" t="s">
        <v>1010</v>
      </c>
      <c r="T177" s="11" t="s">
        <v>1011</v>
      </c>
      <c r="U177" s="11" t="s">
        <v>1012</v>
      </c>
    </row>
    <row r="178" spans="1:21" ht="39.6" x14ac:dyDescent="0.3">
      <c r="A178" s="7" t="s">
        <v>974</v>
      </c>
      <c r="B178" s="7"/>
      <c r="C178" s="7">
        <v>5224</v>
      </c>
      <c r="D178" s="15" t="s">
        <v>1037</v>
      </c>
      <c r="E178" s="15" t="s">
        <v>986</v>
      </c>
      <c r="F178" s="15" t="s">
        <v>993</v>
      </c>
      <c r="G178" s="15" t="s">
        <v>993</v>
      </c>
      <c r="H178" s="15" t="s">
        <v>31</v>
      </c>
      <c r="I178" s="16">
        <v>5</v>
      </c>
      <c r="J178" s="6">
        <v>153840</v>
      </c>
      <c r="K178" s="16">
        <f t="shared" si="4"/>
        <v>769200</v>
      </c>
      <c r="L178" s="15" t="s">
        <v>32</v>
      </c>
      <c r="M178" s="15" t="s">
        <v>696</v>
      </c>
      <c r="N178" s="15" t="s">
        <v>83</v>
      </c>
      <c r="O178" s="17" t="s">
        <v>14</v>
      </c>
      <c r="P178" s="11" t="s">
        <v>560</v>
      </c>
      <c r="R178" s="35">
        <v>0.9</v>
      </c>
      <c r="S178" s="11" t="s">
        <v>1013</v>
      </c>
      <c r="T178" s="11" t="s">
        <v>1014</v>
      </c>
      <c r="U178" s="11" t="s">
        <v>1015</v>
      </c>
    </row>
    <row r="179" spans="1:21" ht="39.6" x14ac:dyDescent="0.3">
      <c r="A179" s="7" t="s">
        <v>974</v>
      </c>
      <c r="B179" s="7"/>
      <c r="C179" s="7">
        <v>5224</v>
      </c>
      <c r="D179" s="15" t="s">
        <v>1038</v>
      </c>
      <c r="E179" s="15" t="s">
        <v>989</v>
      </c>
      <c r="F179" s="15" t="s">
        <v>996</v>
      </c>
      <c r="G179" s="15" t="s">
        <v>996</v>
      </c>
      <c r="H179" s="15" t="s">
        <v>31</v>
      </c>
      <c r="I179" s="16">
        <v>1</v>
      </c>
      <c r="J179" s="6">
        <v>298800</v>
      </c>
      <c r="K179" s="16">
        <f t="shared" si="4"/>
        <v>298800</v>
      </c>
      <c r="L179" s="15" t="s">
        <v>32</v>
      </c>
      <c r="M179" s="15" t="s">
        <v>696</v>
      </c>
      <c r="N179" s="15" t="s">
        <v>83</v>
      </c>
      <c r="O179" s="17" t="s">
        <v>14</v>
      </c>
      <c r="P179" s="11" t="s">
        <v>560</v>
      </c>
      <c r="R179" s="35">
        <v>0.90480000000000005</v>
      </c>
      <c r="S179" s="11" t="s">
        <v>1021</v>
      </c>
      <c r="T179" s="11" t="s">
        <v>1022</v>
      </c>
      <c r="U179" s="11" t="s">
        <v>1015</v>
      </c>
    </row>
    <row r="180" spans="1:21" ht="39.6" x14ac:dyDescent="0.3">
      <c r="A180" s="7" t="s">
        <v>974</v>
      </c>
      <c r="B180" s="7"/>
      <c r="C180" s="7">
        <v>5224</v>
      </c>
      <c r="D180" s="15" t="s">
        <v>1039</v>
      </c>
      <c r="E180" s="15" t="s">
        <v>1042</v>
      </c>
      <c r="F180" s="15" t="s">
        <v>992</v>
      </c>
      <c r="G180" s="15" t="s">
        <v>992</v>
      </c>
      <c r="H180" s="15" t="s">
        <v>31</v>
      </c>
      <c r="I180" s="16">
        <v>1</v>
      </c>
      <c r="J180" s="6">
        <v>150950</v>
      </c>
      <c r="K180" s="16">
        <f t="shared" si="4"/>
        <v>150950</v>
      </c>
      <c r="L180" s="15" t="s">
        <v>32</v>
      </c>
      <c r="M180" s="15" t="s">
        <v>696</v>
      </c>
      <c r="N180" s="15" t="s">
        <v>83</v>
      </c>
      <c r="O180" s="17" t="s">
        <v>14</v>
      </c>
      <c r="P180" s="11" t="s">
        <v>560</v>
      </c>
      <c r="R180" s="35">
        <v>0.92859999999999998</v>
      </c>
      <c r="S180" s="11" t="s">
        <v>1010</v>
      </c>
      <c r="T180" s="11" t="s">
        <v>1011</v>
      </c>
      <c r="U180" s="11" t="s">
        <v>1012</v>
      </c>
    </row>
    <row r="181" spans="1:21" ht="39.6" x14ac:dyDescent="0.3">
      <c r="A181" s="7" t="s">
        <v>974</v>
      </c>
      <c r="B181" s="7"/>
      <c r="C181" s="7">
        <v>5224</v>
      </c>
      <c r="D181" s="15" t="s">
        <v>1040</v>
      </c>
      <c r="E181" s="15" t="s">
        <v>989</v>
      </c>
      <c r="F181" s="15" t="s">
        <v>996</v>
      </c>
      <c r="G181" s="15" t="s">
        <v>996</v>
      </c>
      <c r="H181" s="15" t="s">
        <v>31</v>
      </c>
      <c r="I181" s="16">
        <v>1</v>
      </c>
      <c r="J181" s="6">
        <v>199560</v>
      </c>
      <c r="K181" s="16">
        <f t="shared" si="4"/>
        <v>199560</v>
      </c>
      <c r="L181" s="15" t="s">
        <v>32</v>
      </c>
      <c r="M181" s="15" t="s">
        <v>696</v>
      </c>
      <c r="N181" s="15" t="s">
        <v>83</v>
      </c>
      <c r="O181" s="17" t="s">
        <v>14</v>
      </c>
      <c r="P181" s="11" t="s">
        <v>560</v>
      </c>
      <c r="R181" s="35">
        <v>0.7</v>
      </c>
      <c r="S181" s="11" t="s">
        <v>1045</v>
      </c>
      <c r="T181" s="11" t="s">
        <v>1046</v>
      </c>
      <c r="U181" s="11" t="s">
        <v>1047</v>
      </c>
    </row>
    <row r="182" spans="1:21" ht="52.8" x14ac:dyDescent="0.3">
      <c r="A182" s="7" t="s">
        <v>974</v>
      </c>
      <c r="B182" s="7"/>
      <c r="C182" s="7">
        <v>5224</v>
      </c>
      <c r="D182" s="15" t="s">
        <v>1041</v>
      </c>
      <c r="E182" s="15" t="s">
        <v>1043</v>
      </c>
      <c r="F182" s="15" t="s">
        <v>1044</v>
      </c>
      <c r="G182" s="15" t="s">
        <v>1044</v>
      </c>
      <c r="H182" s="15" t="s">
        <v>31</v>
      </c>
      <c r="I182" s="16">
        <v>1</v>
      </c>
      <c r="J182" s="6">
        <v>78490</v>
      </c>
      <c r="K182" s="16">
        <f t="shared" si="4"/>
        <v>78490</v>
      </c>
      <c r="L182" s="15" t="s">
        <v>32</v>
      </c>
      <c r="M182" s="15" t="s">
        <v>696</v>
      </c>
      <c r="N182" s="15" t="s">
        <v>83</v>
      </c>
      <c r="O182" s="17" t="s">
        <v>14</v>
      </c>
      <c r="P182" s="11" t="s">
        <v>560</v>
      </c>
      <c r="R182" s="35">
        <v>0.7</v>
      </c>
      <c r="S182" s="11" t="s">
        <v>1048</v>
      </c>
      <c r="T182" s="11" t="s">
        <v>1049</v>
      </c>
      <c r="U182" s="11" t="s">
        <v>1047</v>
      </c>
    </row>
    <row r="183" spans="1:21" ht="39.6" x14ac:dyDescent="0.3">
      <c r="A183" s="7" t="s">
        <v>974</v>
      </c>
      <c r="B183" s="7"/>
      <c r="C183" s="7">
        <v>5224</v>
      </c>
      <c r="D183" s="15" t="s">
        <v>1061</v>
      </c>
      <c r="E183" s="15" t="s">
        <v>1062</v>
      </c>
      <c r="F183" s="15" t="s">
        <v>1063</v>
      </c>
      <c r="G183" s="15" t="s">
        <v>1057</v>
      </c>
      <c r="H183" s="15" t="s">
        <v>31</v>
      </c>
      <c r="I183" s="16">
        <v>1</v>
      </c>
      <c r="J183" s="6">
        <v>4000000</v>
      </c>
      <c r="K183" s="16">
        <f t="shared" ref="K183:K187" si="5">I183*J183</f>
        <v>4000000</v>
      </c>
      <c r="L183" s="15" t="s">
        <v>32</v>
      </c>
      <c r="M183" s="15" t="s">
        <v>696</v>
      </c>
      <c r="N183" s="15" t="s">
        <v>83</v>
      </c>
      <c r="O183" s="17" t="s">
        <v>14</v>
      </c>
      <c r="P183" s="11" t="s">
        <v>560</v>
      </c>
      <c r="R183" s="35">
        <v>0.90259999999999996</v>
      </c>
      <c r="S183" s="11" t="s">
        <v>1047</v>
      </c>
      <c r="T183" s="11" t="s">
        <v>1015</v>
      </c>
      <c r="U183" s="11" t="s">
        <v>1059</v>
      </c>
    </row>
    <row r="184" spans="1:21" ht="39.6" x14ac:dyDescent="0.3">
      <c r="A184" s="7" t="s">
        <v>974</v>
      </c>
      <c r="B184" s="7"/>
      <c r="C184" s="7">
        <v>5224</v>
      </c>
      <c r="D184" s="15" t="s">
        <v>1055</v>
      </c>
      <c r="E184" s="15" t="s">
        <v>1056</v>
      </c>
      <c r="F184" s="15" t="s">
        <v>1058</v>
      </c>
      <c r="G184" s="15" t="s">
        <v>1058</v>
      </c>
      <c r="H184" s="15" t="s">
        <v>31</v>
      </c>
      <c r="I184" s="16">
        <v>30</v>
      </c>
      <c r="J184" s="6">
        <v>19000</v>
      </c>
      <c r="K184" s="16">
        <f t="shared" si="5"/>
        <v>570000</v>
      </c>
      <c r="L184" s="15" t="s">
        <v>32</v>
      </c>
      <c r="M184" s="15" t="s">
        <v>696</v>
      </c>
      <c r="N184" s="15" t="s">
        <v>83</v>
      </c>
      <c r="O184" s="17" t="s">
        <v>14</v>
      </c>
      <c r="P184" s="11" t="s">
        <v>560</v>
      </c>
      <c r="R184" s="35">
        <v>7.5600000000000001E-2</v>
      </c>
      <c r="S184" s="11" t="s">
        <v>1060</v>
      </c>
    </row>
    <row r="185" spans="1:21" ht="39.6" x14ac:dyDescent="0.3">
      <c r="A185" s="7" t="s">
        <v>80</v>
      </c>
      <c r="B185" s="7"/>
      <c r="C185" s="7">
        <v>5224</v>
      </c>
      <c r="D185" s="15" t="s">
        <v>1077</v>
      </c>
      <c r="E185" s="15" t="s">
        <v>1069</v>
      </c>
      <c r="F185" s="15" t="s">
        <v>1072</v>
      </c>
      <c r="G185" s="15" t="s">
        <v>1078</v>
      </c>
      <c r="H185" s="15" t="s">
        <v>31</v>
      </c>
      <c r="I185" s="16">
        <v>1</v>
      </c>
      <c r="J185" s="6">
        <v>2139900</v>
      </c>
      <c r="K185" s="16">
        <f t="shared" si="5"/>
        <v>2139900</v>
      </c>
      <c r="L185" s="15" t="s">
        <v>32</v>
      </c>
      <c r="M185" s="15" t="s">
        <v>695</v>
      </c>
      <c r="N185" s="15" t="s">
        <v>83</v>
      </c>
      <c r="O185" s="17" t="s">
        <v>14</v>
      </c>
      <c r="P185" s="11" t="s">
        <v>561</v>
      </c>
      <c r="Q185" s="52"/>
      <c r="R185" s="35">
        <v>0</v>
      </c>
    </row>
    <row r="186" spans="1:21" ht="92.4" x14ac:dyDescent="0.3">
      <c r="A186" s="7" t="s">
        <v>80</v>
      </c>
      <c r="B186" s="7"/>
      <c r="C186" s="7">
        <v>5224</v>
      </c>
      <c r="D186" s="53" t="s">
        <v>1181</v>
      </c>
      <c r="E186" s="15" t="s">
        <v>1070</v>
      </c>
      <c r="F186" s="15" t="s">
        <v>1073</v>
      </c>
      <c r="G186" s="15" t="s">
        <v>1075</v>
      </c>
      <c r="H186" s="15" t="s">
        <v>31</v>
      </c>
      <c r="I186" s="59">
        <v>10</v>
      </c>
      <c r="J186" s="60">
        <v>331034</v>
      </c>
      <c r="K186" s="16">
        <f t="shared" si="5"/>
        <v>3310340</v>
      </c>
      <c r="L186" s="15" t="s">
        <v>32</v>
      </c>
      <c r="M186" s="15" t="s">
        <v>695</v>
      </c>
      <c r="N186" s="53" t="s">
        <v>100</v>
      </c>
      <c r="O186" s="17" t="s">
        <v>14</v>
      </c>
      <c r="P186" s="11" t="s">
        <v>561</v>
      </c>
      <c r="Q186" s="11" t="s">
        <v>1185</v>
      </c>
      <c r="R186" s="35">
        <v>0</v>
      </c>
    </row>
    <row r="187" spans="1:21" ht="39.6" x14ac:dyDescent="0.3">
      <c r="A187" s="7" t="s">
        <v>80</v>
      </c>
      <c r="B187" s="7"/>
      <c r="C187" s="7">
        <v>5224</v>
      </c>
      <c r="D187" s="15" t="s">
        <v>1068</v>
      </c>
      <c r="E187" s="15" t="s">
        <v>1071</v>
      </c>
      <c r="F187" s="15" t="s">
        <v>1074</v>
      </c>
      <c r="G187" s="15" t="s">
        <v>1076</v>
      </c>
      <c r="H187" s="15" t="s">
        <v>31</v>
      </c>
      <c r="I187" s="16">
        <v>1</v>
      </c>
      <c r="J187" s="6">
        <v>4008620</v>
      </c>
      <c r="K187" s="16">
        <f t="shared" si="5"/>
        <v>4008620</v>
      </c>
      <c r="L187" s="15" t="s">
        <v>32</v>
      </c>
      <c r="M187" s="15" t="s">
        <v>695</v>
      </c>
      <c r="N187" s="15" t="s">
        <v>83</v>
      </c>
      <c r="O187" s="17" t="s">
        <v>14</v>
      </c>
      <c r="P187" s="11" t="s">
        <v>561</v>
      </c>
      <c r="R187" s="35">
        <v>0</v>
      </c>
    </row>
    <row r="188" spans="1:21" ht="39.6" x14ac:dyDescent="0.3">
      <c r="A188" s="7" t="s">
        <v>80</v>
      </c>
      <c r="B188" s="7"/>
      <c r="C188" s="7">
        <v>5224</v>
      </c>
      <c r="D188" s="15" t="s">
        <v>1079</v>
      </c>
      <c r="E188" s="15" t="s">
        <v>1069</v>
      </c>
      <c r="F188" s="15" t="s">
        <v>1072</v>
      </c>
      <c r="G188" s="15" t="s">
        <v>1080</v>
      </c>
      <c r="H188" s="15" t="s">
        <v>31</v>
      </c>
      <c r="I188" s="16">
        <v>1</v>
      </c>
      <c r="J188" s="6">
        <v>2483500</v>
      </c>
      <c r="K188" s="16">
        <f t="shared" ref="K188:K189" si="6">I188*J188</f>
        <v>2483500</v>
      </c>
      <c r="L188" s="15" t="s">
        <v>32</v>
      </c>
      <c r="M188" s="15" t="s">
        <v>695</v>
      </c>
      <c r="N188" s="15" t="s">
        <v>83</v>
      </c>
      <c r="O188" s="17" t="s">
        <v>14</v>
      </c>
      <c r="P188" s="11" t="s">
        <v>561</v>
      </c>
    </row>
    <row r="189" spans="1:21" ht="26.4" x14ac:dyDescent="0.3">
      <c r="A189" s="7" t="s">
        <v>109</v>
      </c>
      <c r="B189" s="7"/>
      <c r="C189" s="7">
        <v>5224</v>
      </c>
      <c r="D189" s="15" t="s">
        <v>1112</v>
      </c>
      <c r="E189" s="15" t="s">
        <v>1113</v>
      </c>
      <c r="F189" s="15" t="s">
        <v>1115</v>
      </c>
      <c r="G189" s="15" t="s">
        <v>1114</v>
      </c>
      <c r="H189" s="15" t="s">
        <v>31</v>
      </c>
      <c r="I189" s="16">
        <v>1</v>
      </c>
      <c r="J189" s="6">
        <v>250000</v>
      </c>
      <c r="K189" s="16">
        <f t="shared" si="6"/>
        <v>250000</v>
      </c>
      <c r="L189" s="15" t="s">
        <v>32</v>
      </c>
      <c r="M189" s="15" t="s">
        <v>695</v>
      </c>
      <c r="N189" s="15" t="s">
        <v>100</v>
      </c>
      <c r="O189" s="17" t="s">
        <v>14</v>
      </c>
      <c r="P189" s="11" t="s">
        <v>559</v>
      </c>
    </row>
    <row r="190" spans="1:21" ht="26.4" x14ac:dyDescent="0.3">
      <c r="A190" s="7" t="s">
        <v>109</v>
      </c>
      <c r="B190" s="7"/>
      <c r="C190" s="7">
        <v>5224</v>
      </c>
      <c r="D190" s="15" t="s">
        <v>1118</v>
      </c>
      <c r="E190" s="15" t="s">
        <v>1119</v>
      </c>
      <c r="F190" s="15" t="s">
        <v>1120</v>
      </c>
      <c r="G190" s="15" t="s">
        <v>1121</v>
      </c>
      <c r="H190" s="15" t="s">
        <v>31</v>
      </c>
      <c r="I190" s="16">
        <v>7</v>
      </c>
      <c r="J190" s="6">
        <v>46509</v>
      </c>
      <c r="K190" s="16">
        <f t="shared" ref="K190" si="7">I190*J190</f>
        <v>325563</v>
      </c>
      <c r="L190" s="15" t="s">
        <v>32</v>
      </c>
      <c r="M190" s="15" t="s">
        <v>695</v>
      </c>
      <c r="N190" s="15" t="s">
        <v>100</v>
      </c>
      <c r="O190" s="17" t="s">
        <v>14</v>
      </c>
      <c r="P190" s="11" t="s">
        <v>559</v>
      </c>
    </row>
    <row r="191" spans="1:21" ht="26.4" x14ac:dyDescent="0.3">
      <c r="A191" s="7" t="s">
        <v>109</v>
      </c>
      <c r="B191" s="7"/>
      <c r="C191" s="7">
        <v>5224</v>
      </c>
      <c r="D191" s="15" t="s">
        <v>1122</v>
      </c>
      <c r="E191" s="15" t="s">
        <v>1123</v>
      </c>
      <c r="F191" s="15" t="s">
        <v>1124</v>
      </c>
      <c r="G191" s="15" t="s">
        <v>1125</v>
      </c>
      <c r="H191" s="15" t="s">
        <v>31</v>
      </c>
      <c r="I191" s="16">
        <v>20</v>
      </c>
      <c r="J191" s="6">
        <v>18254</v>
      </c>
      <c r="K191" s="16">
        <f t="shared" ref="K191" si="8">I191*J191</f>
        <v>365080</v>
      </c>
      <c r="L191" s="15" t="s">
        <v>32</v>
      </c>
      <c r="M191" s="15" t="s">
        <v>695</v>
      </c>
      <c r="N191" s="15" t="s">
        <v>100</v>
      </c>
      <c r="O191" s="17" t="s">
        <v>14</v>
      </c>
      <c r="P191" s="11" t="s">
        <v>559</v>
      </c>
    </row>
    <row r="192" spans="1:21" ht="26.4" x14ac:dyDescent="0.3">
      <c r="A192" s="7" t="s">
        <v>109</v>
      </c>
      <c r="B192" s="7"/>
      <c r="C192" s="7">
        <v>5224</v>
      </c>
      <c r="D192" s="15" t="s">
        <v>1126</v>
      </c>
      <c r="E192" s="15" t="s">
        <v>1127</v>
      </c>
      <c r="F192" s="15" t="s">
        <v>1128</v>
      </c>
      <c r="G192" s="15" t="s">
        <v>1130</v>
      </c>
      <c r="H192" s="15" t="s">
        <v>31</v>
      </c>
      <c r="I192" s="16">
        <v>20</v>
      </c>
      <c r="J192" s="6">
        <v>25000</v>
      </c>
      <c r="K192" s="16">
        <f t="shared" ref="K192" si="9">I192*J192</f>
        <v>500000</v>
      </c>
      <c r="L192" s="15" t="s">
        <v>32</v>
      </c>
      <c r="M192" s="15" t="s">
        <v>695</v>
      </c>
      <c r="N192" s="15" t="s">
        <v>100</v>
      </c>
      <c r="O192" s="17" t="s">
        <v>14</v>
      </c>
      <c r="P192" s="11" t="s">
        <v>559</v>
      </c>
    </row>
    <row r="193" spans="1:22" ht="26.4" x14ac:dyDescent="0.3">
      <c r="A193" s="7" t="s">
        <v>109</v>
      </c>
      <c r="B193" s="7"/>
      <c r="C193" s="7">
        <v>5224</v>
      </c>
      <c r="D193" s="15" t="s">
        <v>1131</v>
      </c>
      <c r="E193" s="15" t="s">
        <v>1127</v>
      </c>
      <c r="F193" s="15" t="s">
        <v>1128</v>
      </c>
      <c r="G193" s="15" t="s">
        <v>1129</v>
      </c>
      <c r="H193" s="15" t="s">
        <v>31</v>
      </c>
      <c r="I193" s="16">
        <v>14</v>
      </c>
      <c r="J193" s="6">
        <v>30000</v>
      </c>
      <c r="K193" s="16">
        <f t="shared" ref="K193" si="10">I193*J193</f>
        <v>420000</v>
      </c>
      <c r="L193" s="15" t="s">
        <v>32</v>
      </c>
      <c r="M193" s="15" t="s">
        <v>695</v>
      </c>
      <c r="N193" s="15" t="s">
        <v>100</v>
      </c>
      <c r="O193" s="17" t="s">
        <v>14</v>
      </c>
      <c r="P193" s="11" t="s">
        <v>559</v>
      </c>
    </row>
    <row r="194" spans="1:22" ht="26.4" x14ac:dyDescent="0.3">
      <c r="A194" s="7" t="s">
        <v>109</v>
      </c>
      <c r="B194" s="7"/>
      <c r="C194" s="7">
        <v>5224</v>
      </c>
      <c r="D194" s="15" t="s">
        <v>1135</v>
      </c>
      <c r="E194" s="15" t="s">
        <v>1132</v>
      </c>
      <c r="F194" s="15" t="s">
        <v>1133</v>
      </c>
      <c r="G194" s="15" t="s">
        <v>1134</v>
      </c>
      <c r="H194" s="15" t="s">
        <v>31</v>
      </c>
      <c r="I194" s="16">
        <v>2</v>
      </c>
      <c r="J194" s="6">
        <v>32021</v>
      </c>
      <c r="K194" s="16">
        <f t="shared" ref="K194" si="11">I194*J194</f>
        <v>64042</v>
      </c>
      <c r="L194" s="15" t="s">
        <v>32</v>
      </c>
      <c r="M194" s="15" t="s">
        <v>695</v>
      </c>
      <c r="N194" s="15" t="s">
        <v>100</v>
      </c>
      <c r="O194" s="17" t="s">
        <v>14</v>
      </c>
      <c r="P194" s="11" t="s">
        <v>559</v>
      </c>
    </row>
    <row r="195" spans="1:22" ht="26.4" x14ac:dyDescent="0.3">
      <c r="A195" s="7" t="s">
        <v>109</v>
      </c>
      <c r="B195" s="7"/>
      <c r="C195" s="7">
        <v>5224</v>
      </c>
      <c r="D195" s="15" t="s">
        <v>1139</v>
      </c>
      <c r="E195" s="15" t="s">
        <v>1136</v>
      </c>
      <c r="F195" s="15" t="s">
        <v>1137</v>
      </c>
      <c r="G195" s="15" t="s">
        <v>1138</v>
      </c>
      <c r="H195" s="15" t="s">
        <v>31</v>
      </c>
      <c r="I195" s="16">
        <v>6</v>
      </c>
      <c r="J195" s="6">
        <v>7060</v>
      </c>
      <c r="K195" s="16">
        <f t="shared" ref="K195" si="12">I195*J195</f>
        <v>42360</v>
      </c>
      <c r="L195" s="15" t="s">
        <v>32</v>
      </c>
      <c r="M195" s="15" t="s">
        <v>695</v>
      </c>
      <c r="N195" s="15" t="s">
        <v>100</v>
      </c>
      <c r="O195" s="17" t="s">
        <v>14</v>
      </c>
      <c r="P195" s="11" t="s">
        <v>559</v>
      </c>
    </row>
    <row r="196" spans="1:22" s="1" customFormat="1" ht="14.4" x14ac:dyDescent="0.3">
      <c r="A196" s="22"/>
      <c r="B196" s="7"/>
      <c r="C196" s="7">
        <v>5224</v>
      </c>
      <c r="D196" s="15"/>
      <c r="E196" s="15"/>
      <c r="F196" s="7"/>
      <c r="G196" s="15"/>
      <c r="H196" s="15"/>
      <c r="I196" s="14"/>
      <c r="J196" s="6"/>
      <c r="K196" s="16"/>
      <c r="L196" s="15"/>
      <c r="M196" s="7"/>
      <c r="N196" s="23"/>
      <c r="O196" s="24"/>
      <c r="P196" s="11"/>
      <c r="Q196" s="11"/>
      <c r="R196" s="37"/>
      <c r="S196" s="39"/>
      <c r="T196" s="39"/>
      <c r="U196" s="39"/>
      <c r="V196" s="41"/>
    </row>
    <row r="197" spans="1:22" s="1" customFormat="1" ht="14.4" x14ac:dyDescent="0.3">
      <c r="A197" s="63" t="s">
        <v>17</v>
      </c>
      <c r="B197" s="64"/>
      <c r="C197" s="64"/>
      <c r="D197" s="64"/>
      <c r="E197" s="64"/>
      <c r="F197" s="64"/>
      <c r="G197" s="64"/>
      <c r="H197" s="64"/>
      <c r="I197" s="64"/>
      <c r="J197" s="65"/>
      <c r="K197" s="8">
        <f>SUBTOTAL(9,K12:K196)</f>
        <v>464249211.72855717</v>
      </c>
      <c r="L197" s="3"/>
      <c r="M197" s="3"/>
      <c r="N197" s="3"/>
      <c r="O197" s="3"/>
      <c r="R197" s="36"/>
    </row>
    <row r="198" spans="1:22" s="1" customFormat="1" ht="14.4" x14ac:dyDescent="0.3">
      <c r="A198" s="69" t="s">
        <v>15</v>
      </c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1"/>
      <c r="R198" s="36"/>
    </row>
    <row r="199" spans="1:22" ht="26.4" x14ac:dyDescent="0.3">
      <c r="A199" s="7" t="s">
        <v>56</v>
      </c>
      <c r="B199" s="7" t="s">
        <v>57</v>
      </c>
      <c r="C199" s="7">
        <v>5224</v>
      </c>
      <c r="D199" s="7" t="s">
        <v>884</v>
      </c>
      <c r="E199" s="15" t="s">
        <v>40</v>
      </c>
      <c r="F199" s="15" t="s">
        <v>41</v>
      </c>
      <c r="G199" s="15" t="s">
        <v>42</v>
      </c>
      <c r="H199" s="15" t="s">
        <v>8</v>
      </c>
      <c r="I199" s="16">
        <v>1</v>
      </c>
      <c r="J199" s="16">
        <v>141140000</v>
      </c>
      <c r="K199" s="16">
        <f>I199*J199</f>
        <v>141140000</v>
      </c>
      <c r="L199" s="15" t="s">
        <v>32</v>
      </c>
      <c r="M199" s="2"/>
      <c r="N199" s="15" t="s">
        <v>85</v>
      </c>
      <c r="O199" s="17" t="s">
        <v>14</v>
      </c>
      <c r="P199" s="11" t="s">
        <v>560</v>
      </c>
      <c r="R199" s="35">
        <v>0.75</v>
      </c>
    </row>
    <row r="200" spans="1:22" ht="26.4" x14ac:dyDescent="0.3">
      <c r="A200" s="7" t="s">
        <v>56</v>
      </c>
      <c r="B200" s="7" t="s">
        <v>636</v>
      </c>
      <c r="C200" s="7">
        <v>5224</v>
      </c>
      <c r="D200" s="7" t="s">
        <v>874</v>
      </c>
      <c r="E200" s="15" t="s">
        <v>43</v>
      </c>
      <c r="F200" s="15" t="s">
        <v>44</v>
      </c>
      <c r="G200" s="15" t="s">
        <v>870</v>
      </c>
      <c r="H200" s="15" t="s">
        <v>8</v>
      </c>
      <c r="I200" s="16">
        <v>1</v>
      </c>
      <c r="J200" s="16">
        <v>248461619</v>
      </c>
      <c r="K200" s="16">
        <f t="shared" ref="K200:K216" si="13">I200*J200</f>
        <v>248461619</v>
      </c>
      <c r="L200" s="15" t="s">
        <v>32</v>
      </c>
      <c r="M200" s="2"/>
      <c r="N200" s="15" t="s">
        <v>85</v>
      </c>
      <c r="O200" s="17" t="s">
        <v>14</v>
      </c>
      <c r="P200" s="11" t="s">
        <v>560</v>
      </c>
      <c r="R200" s="35">
        <v>0.75</v>
      </c>
    </row>
    <row r="201" spans="1:22" ht="26.4" x14ac:dyDescent="0.3">
      <c r="A201" s="7" t="s">
        <v>56</v>
      </c>
      <c r="B201" s="7" t="s">
        <v>636</v>
      </c>
      <c r="C201" s="7">
        <v>5224</v>
      </c>
      <c r="D201" s="7" t="s">
        <v>875</v>
      </c>
      <c r="E201" s="15" t="s">
        <v>45</v>
      </c>
      <c r="F201" s="15" t="s">
        <v>46</v>
      </c>
      <c r="G201" s="15" t="s">
        <v>871</v>
      </c>
      <c r="H201" s="15" t="s">
        <v>8</v>
      </c>
      <c r="I201" s="16">
        <v>1</v>
      </c>
      <c r="J201" s="16">
        <v>110905000</v>
      </c>
      <c r="K201" s="16">
        <f t="shared" si="13"/>
        <v>110905000</v>
      </c>
      <c r="L201" s="15" t="s">
        <v>32</v>
      </c>
      <c r="M201" s="2"/>
      <c r="N201" s="15" t="s">
        <v>85</v>
      </c>
      <c r="O201" s="17" t="s">
        <v>14</v>
      </c>
      <c r="P201" s="11" t="s">
        <v>560</v>
      </c>
      <c r="R201" s="35">
        <v>0.75</v>
      </c>
    </row>
    <row r="202" spans="1:22" ht="39.6" x14ac:dyDescent="0.3">
      <c r="A202" s="7" t="s">
        <v>56</v>
      </c>
      <c r="B202" s="7" t="s">
        <v>636</v>
      </c>
      <c r="C202" s="7">
        <v>5224</v>
      </c>
      <c r="D202" s="7" t="s">
        <v>876</v>
      </c>
      <c r="E202" s="15" t="s">
        <v>48</v>
      </c>
      <c r="F202" s="15" t="s">
        <v>49</v>
      </c>
      <c r="G202" s="15" t="s">
        <v>872</v>
      </c>
      <c r="H202" s="15" t="s">
        <v>8</v>
      </c>
      <c r="I202" s="16">
        <v>1</v>
      </c>
      <c r="J202" s="16">
        <v>67058000</v>
      </c>
      <c r="K202" s="16">
        <f t="shared" si="13"/>
        <v>67058000</v>
      </c>
      <c r="L202" s="15" t="s">
        <v>32</v>
      </c>
      <c r="M202" s="2"/>
      <c r="N202" s="15" t="s">
        <v>85</v>
      </c>
      <c r="O202" s="17" t="s">
        <v>14</v>
      </c>
      <c r="P202" s="11" t="s">
        <v>560</v>
      </c>
      <c r="R202" s="35">
        <v>0.75</v>
      </c>
    </row>
    <row r="203" spans="1:22" ht="39.6" x14ac:dyDescent="0.3">
      <c r="A203" s="20" t="s">
        <v>80</v>
      </c>
      <c r="B203" s="7" t="s">
        <v>57</v>
      </c>
      <c r="C203" s="7">
        <v>5224</v>
      </c>
      <c r="D203" s="56" t="s">
        <v>1182</v>
      </c>
      <c r="E203" s="7" t="s">
        <v>58</v>
      </c>
      <c r="F203" s="7" t="s">
        <v>59</v>
      </c>
      <c r="G203" s="15" t="s">
        <v>60</v>
      </c>
      <c r="H203" s="15" t="s">
        <v>8</v>
      </c>
      <c r="I203" s="16">
        <v>1</v>
      </c>
      <c r="J203" s="6">
        <v>7700000</v>
      </c>
      <c r="K203" s="16">
        <f t="shared" si="13"/>
        <v>7700000</v>
      </c>
      <c r="L203" s="7" t="s">
        <v>32</v>
      </c>
      <c r="M203" s="17"/>
      <c r="N203" s="53" t="s">
        <v>100</v>
      </c>
      <c r="O203" s="17" t="s">
        <v>14</v>
      </c>
      <c r="P203" s="11" t="s">
        <v>561</v>
      </c>
      <c r="Q203" s="11" t="s">
        <v>1183</v>
      </c>
      <c r="R203" s="35">
        <v>0.75</v>
      </c>
    </row>
    <row r="204" spans="1:22" ht="39.6" x14ac:dyDescent="0.3">
      <c r="A204" s="20" t="s">
        <v>80</v>
      </c>
      <c r="B204" s="7" t="s">
        <v>57</v>
      </c>
      <c r="C204" s="7">
        <v>5224</v>
      </c>
      <c r="D204" s="56" t="s">
        <v>1184</v>
      </c>
      <c r="E204" s="7" t="s">
        <v>61</v>
      </c>
      <c r="F204" s="7" t="s">
        <v>62</v>
      </c>
      <c r="G204" s="15" t="s">
        <v>63</v>
      </c>
      <c r="H204" s="15" t="s">
        <v>8</v>
      </c>
      <c r="I204" s="16">
        <v>1</v>
      </c>
      <c r="J204" s="6">
        <v>6000000</v>
      </c>
      <c r="K204" s="16">
        <f t="shared" si="13"/>
        <v>6000000</v>
      </c>
      <c r="L204" s="7" t="s">
        <v>32</v>
      </c>
      <c r="M204" s="17"/>
      <c r="N204" s="53" t="s">
        <v>100</v>
      </c>
      <c r="O204" s="17" t="s">
        <v>14</v>
      </c>
      <c r="P204" s="11" t="s">
        <v>561</v>
      </c>
      <c r="Q204" s="11" t="s">
        <v>1183</v>
      </c>
      <c r="R204" s="35">
        <v>0.75</v>
      </c>
    </row>
    <row r="205" spans="1:22" x14ac:dyDescent="0.3">
      <c r="A205" s="7" t="s">
        <v>105</v>
      </c>
      <c r="B205" s="7" t="s">
        <v>57</v>
      </c>
      <c r="C205" s="7">
        <v>5224</v>
      </c>
      <c r="D205" s="7" t="s">
        <v>47</v>
      </c>
      <c r="E205" s="7" t="s">
        <v>81</v>
      </c>
      <c r="F205" s="15" t="s">
        <v>82</v>
      </c>
      <c r="G205" s="15" t="s">
        <v>84</v>
      </c>
      <c r="H205" s="15" t="s">
        <v>8</v>
      </c>
      <c r="I205" s="16">
        <v>1</v>
      </c>
      <c r="J205" s="14">
        <v>38132000</v>
      </c>
      <c r="K205" s="16">
        <f t="shared" si="13"/>
        <v>38132000</v>
      </c>
      <c r="L205" s="21" t="s">
        <v>32</v>
      </c>
      <c r="M205" s="2"/>
      <c r="N205" s="15" t="s">
        <v>85</v>
      </c>
      <c r="O205" s="17" t="s">
        <v>14</v>
      </c>
      <c r="P205" s="11" t="s">
        <v>561</v>
      </c>
      <c r="R205" s="35">
        <v>0.75</v>
      </c>
    </row>
    <row r="206" spans="1:22" ht="26.4" x14ac:dyDescent="0.3">
      <c r="A206" s="7" t="s">
        <v>105</v>
      </c>
      <c r="B206" s="7" t="s">
        <v>57</v>
      </c>
      <c r="C206" s="7">
        <v>5224</v>
      </c>
      <c r="D206" s="7" t="s">
        <v>965</v>
      </c>
      <c r="E206" s="7" t="s">
        <v>50</v>
      </c>
      <c r="F206" s="15" t="s">
        <v>51</v>
      </c>
      <c r="G206" s="15" t="s">
        <v>86</v>
      </c>
      <c r="H206" s="15" t="s">
        <v>8</v>
      </c>
      <c r="I206" s="16">
        <v>1</v>
      </c>
      <c r="J206" s="14">
        <v>20000000</v>
      </c>
      <c r="K206" s="16">
        <f t="shared" si="13"/>
        <v>20000000</v>
      </c>
      <c r="L206" s="21" t="s">
        <v>461</v>
      </c>
      <c r="M206" s="2"/>
      <c r="N206" s="15" t="s">
        <v>100</v>
      </c>
      <c r="O206" s="17" t="s">
        <v>14</v>
      </c>
      <c r="P206" s="11" t="s">
        <v>561</v>
      </c>
      <c r="R206" s="35">
        <v>0.75</v>
      </c>
    </row>
    <row r="207" spans="1:22" ht="26.4" x14ac:dyDescent="0.3">
      <c r="A207" s="7" t="s">
        <v>109</v>
      </c>
      <c r="B207" s="7" t="s">
        <v>87</v>
      </c>
      <c r="C207" s="15">
        <v>5224</v>
      </c>
      <c r="D207" s="7" t="s">
        <v>443</v>
      </c>
      <c r="E207" s="15" t="s">
        <v>106</v>
      </c>
      <c r="F207" s="15" t="s">
        <v>107</v>
      </c>
      <c r="G207" s="15" t="s">
        <v>108</v>
      </c>
      <c r="H207" s="15" t="s">
        <v>8</v>
      </c>
      <c r="I207" s="16">
        <v>1</v>
      </c>
      <c r="J207" s="16">
        <v>13650000</v>
      </c>
      <c r="K207" s="16">
        <f t="shared" si="13"/>
        <v>13650000</v>
      </c>
      <c r="L207" s="15" t="s">
        <v>32</v>
      </c>
      <c r="M207" s="15"/>
      <c r="N207" s="15" t="s">
        <v>33</v>
      </c>
      <c r="O207" s="17" t="s">
        <v>14</v>
      </c>
      <c r="P207" s="11" t="s">
        <v>559</v>
      </c>
      <c r="R207" s="35">
        <v>0.75</v>
      </c>
    </row>
    <row r="208" spans="1:22" ht="26.4" x14ac:dyDescent="0.3">
      <c r="A208" s="7" t="s">
        <v>237</v>
      </c>
      <c r="B208" s="7" t="s">
        <v>57</v>
      </c>
      <c r="C208" s="7">
        <v>5224</v>
      </c>
      <c r="D208" s="7" t="s">
        <v>444</v>
      </c>
      <c r="E208" s="15" t="s">
        <v>238</v>
      </c>
      <c r="F208" s="7" t="s">
        <v>239</v>
      </c>
      <c r="G208" s="7" t="s">
        <v>240</v>
      </c>
      <c r="H208" s="15" t="s">
        <v>8</v>
      </c>
      <c r="I208" s="16">
        <v>1</v>
      </c>
      <c r="J208" s="6">
        <v>25000000</v>
      </c>
      <c r="K208" s="16">
        <f t="shared" si="13"/>
        <v>25000000</v>
      </c>
      <c r="L208" s="7" t="s">
        <v>32</v>
      </c>
      <c r="M208" s="15"/>
      <c r="N208" s="15" t="s">
        <v>100</v>
      </c>
      <c r="O208" s="17" t="s">
        <v>14</v>
      </c>
      <c r="P208" s="11" t="s">
        <v>560</v>
      </c>
      <c r="R208" s="35">
        <v>0.75</v>
      </c>
    </row>
    <row r="209" spans="1:18" ht="26.4" x14ac:dyDescent="0.3">
      <c r="A209" s="15" t="s">
        <v>265</v>
      </c>
      <c r="B209" s="7" t="s">
        <v>57</v>
      </c>
      <c r="C209" s="7">
        <v>5224</v>
      </c>
      <c r="D209" s="7" t="s">
        <v>445</v>
      </c>
      <c r="E209" s="15" t="s">
        <v>241</v>
      </c>
      <c r="F209" s="15" t="s">
        <v>242</v>
      </c>
      <c r="G209" s="15" t="s">
        <v>243</v>
      </c>
      <c r="H209" s="15" t="s">
        <v>8</v>
      </c>
      <c r="I209" s="16">
        <v>1</v>
      </c>
      <c r="J209" s="14">
        <v>7980000</v>
      </c>
      <c r="K209" s="16">
        <f t="shared" si="13"/>
        <v>7980000</v>
      </c>
      <c r="L209" s="7" t="s">
        <v>32</v>
      </c>
      <c r="M209" s="15"/>
      <c r="N209" s="15" t="s">
        <v>100</v>
      </c>
      <c r="O209" s="17" t="s">
        <v>14</v>
      </c>
      <c r="P209" s="11" t="s">
        <v>560</v>
      </c>
      <c r="R209" s="35">
        <v>0.75</v>
      </c>
    </row>
    <row r="210" spans="1:18" ht="26.4" x14ac:dyDescent="0.3">
      <c r="A210" s="15" t="s">
        <v>265</v>
      </c>
      <c r="B210" s="7" t="s">
        <v>57</v>
      </c>
      <c r="C210" s="7">
        <v>5224</v>
      </c>
      <c r="D210" s="7" t="s">
        <v>446</v>
      </c>
      <c r="E210" s="15" t="s">
        <v>241</v>
      </c>
      <c r="F210" s="15" t="s">
        <v>242</v>
      </c>
      <c r="G210" s="15" t="s">
        <v>244</v>
      </c>
      <c r="H210" s="15" t="s">
        <v>8</v>
      </c>
      <c r="I210" s="16">
        <v>1</v>
      </c>
      <c r="J210" s="14">
        <v>25000000</v>
      </c>
      <c r="K210" s="16">
        <f t="shared" si="13"/>
        <v>25000000</v>
      </c>
      <c r="L210" s="7" t="s">
        <v>32</v>
      </c>
      <c r="M210" s="15"/>
      <c r="N210" s="15" t="s">
        <v>83</v>
      </c>
      <c r="O210" s="17" t="s">
        <v>14</v>
      </c>
      <c r="P210" s="11" t="s">
        <v>560</v>
      </c>
      <c r="R210" s="35">
        <v>0.75</v>
      </c>
    </row>
    <row r="211" spans="1:18" s="31" customFormat="1" ht="39.6" x14ac:dyDescent="0.3">
      <c r="A211" s="27" t="s">
        <v>265</v>
      </c>
      <c r="B211" s="26" t="s">
        <v>57</v>
      </c>
      <c r="C211" s="26">
        <v>5224</v>
      </c>
      <c r="D211" s="26" t="s">
        <v>1156</v>
      </c>
      <c r="E211" s="27" t="s">
        <v>241</v>
      </c>
      <c r="F211" s="27" t="s">
        <v>242</v>
      </c>
      <c r="G211" s="27" t="s">
        <v>245</v>
      </c>
      <c r="H211" s="27" t="s">
        <v>8</v>
      </c>
      <c r="I211" s="28">
        <v>0</v>
      </c>
      <c r="J211" s="29">
        <v>0</v>
      </c>
      <c r="K211" s="28">
        <f t="shared" si="13"/>
        <v>0</v>
      </c>
      <c r="L211" s="26" t="s">
        <v>32</v>
      </c>
      <c r="M211" s="27"/>
      <c r="N211" s="27" t="s">
        <v>83</v>
      </c>
      <c r="O211" s="30" t="s">
        <v>14</v>
      </c>
      <c r="P211" s="31" t="s">
        <v>560</v>
      </c>
      <c r="R211" s="42">
        <v>0.75</v>
      </c>
    </row>
    <row r="212" spans="1:18" s="31" customFormat="1" ht="39.6" x14ac:dyDescent="0.3">
      <c r="A212" s="27" t="s">
        <v>265</v>
      </c>
      <c r="B212" s="26" t="s">
        <v>57</v>
      </c>
      <c r="C212" s="26">
        <v>5224</v>
      </c>
      <c r="D212" s="26" t="s">
        <v>1157</v>
      </c>
      <c r="E212" s="27" t="s">
        <v>241</v>
      </c>
      <c r="F212" s="27" t="s">
        <v>242</v>
      </c>
      <c r="G212" s="27" t="s">
        <v>246</v>
      </c>
      <c r="H212" s="27" t="s">
        <v>8</v>
      </c>
      <c r="I212" s="28">
        <v>0</v>
      </c>
      <c r="J212" s="29">
        <v>0</v>
      </c>
      <c r="K212" s="28">
        <f t="shared" si="13"/>
        <v>0</v>
      </c>
      <c r="L212" s="26" t="s">
        <v>32</v>
      </c>
      <c r="M212" s="27"/>
      <c r="N212" s="27" t="s">
        <v>100</v>
      </c>
      <c r="O212" s="30" t="s">
        <v>14</v>
      </c>
      <c r="P212" s="31" t="s">
        <v>560</v>
      </c>
      <c r="R212" s="42">
        <v>0.75</v>
      </c>
    </row>
    <row r="213" spans="1:18" ht="26.4" x14ac:dyDescent="0.3">
      <c r="A213" s="15" t="s">
        <v>265</v>
      </c>
      <c r="B213" s="7" t="s">
        <v>57</v>
      </c>
      <c r="C213" s="7">
        <v>5224</v>
      </c>
      <c r="D213" s="7" t="s">
        <v>447</v>
      </c>
      <c r="E213" s="15" t="s">
        <v>241</v>
      </c>
      <c r="F213" s="15" t="s">
        <v>242</v>
      </c>
      <c r="G213" s="15" t="s">
        <v>247</v>
      </c>
      <c r="H213" s="15" t="s">
        <v>8</v>
      </c>
      <c r="I213" s="16">
        <v>1</v>
      </c>
      <c r="J213" s="14">
        <v>10000000</v>
      </c>
      <c r="K213" s="16">
        <f t="shared" si="13"/>
        <v>10000000</v>
      </c>
      <c r="L213" s="7" t="s">
        <v>32</v>
      </c>
      <c r="M213" s="15"/>
      <c r="N213" s="15" t="s">
        <v>83</v>
      </c>
      <c r="O213" s="17" t="s">
        <v>14</v>
      </c>
      <c r="P213" s="11" t="s">
        <v>560</v>
      </c>
      <c r="R213" s="35">
        <v>0.75</v>
      </c>
    </row>
    <row r="214" spans="1:18" s="31" customFormat="1" ht="39.6" x14ac:dyDescent="0.3">
      <c r="A214" s="26" t="s">
        <v>109</v>
      </c>
      <c r="B214" s="26" t="s">
        <v>57</v>
      </c>
      <c r="C214" s="26">
        <v>5224</v>
      </c>
      <c r="D214" s="26" t="s">
        <v>1111</v>
      </c>
      <c r="E214" s="26" t="s">
        <v>374</v>
      </c>
      <c r="F214" s="27" t="s">
        <v>375</v>
      </c>
      <c r="G214" s="27" t="s">
        <v>376</v>
      </c>
      <c r="H214" s="27" t="s">
        <v>8</v>
      </c>
      <c r="I214" s="28">
        <v>0</v>
      </c>
      <c r="J214" s="43">
        <v>0</v>
      </c>
      <c r="K214" s="28">
        <f t="shared" si="13"/>
        <v>0</v>
      </c>
      <c r="L214" s="26" t="s">
        <v>32</v>
      </c>
      <c r="M214" s="26"/>
      <c r="N214" s="27" t="s">
        <v>83</v>
      </c>
      <c r="O214" s="30" t="s">
        <v>14</v>
      </c>
      <c r="P214" s="31" t="s">
        <v>559</v>
      </c>
      <c r="R214" s="42">
        <v>0.75</v>
      </c>
    </row>
    <row r="215" spans="1:18" ht="26.4" x14ac:dyDescent="0.3">
      <c r="A215" s="7" t="s">
        <v>109</v>
      </c>
      <c r="B215" s="7" t="s">
        <v>57</v>
      </c>
      <c r="C215" s="7">
        <v>5224</v>
      </c>
      <c r="D215" s="7" t="s">
        <v>1110</v>
      </c>
      <c r="E215" s="7" t="s">
        <v>377</v>
      </c>
      <c r="F215" s="15" t="s">
        <v>378</v>
      </c>
      <c r="G215" s="15" t="s">
        <v>379</v>
      </c>
      <c r="H215" s="15" t="s">
        <v>8</v>
      </c>
      <c r="I215" s="16">
        <v>1</v>
      </c>
      <c r="J215" s="6">
        <v>997000</v>
      </c>
      <c r="K215" s="16">
        <f t="shared" si="13"/>
        <v>997000</v>
      </c>
      <c r="L215" s="7" t="s">
        <v>32</v>
      </c>
      <c r="M215" s="7"/>
      <c r="N215" s="15" t="s">
        <v>83</v>
      </c>
      <c r="O215" s="17" t="s">
        <v>14</v>
      </c>
      <c r="P215" s="11" t="s">
        <v>559</v>
      </c>
      <c r="R215" s="35">
        <v>0.75</v>
      </c>
    </row>
    <row r="216" spans="1:18" ht="26.4" x14ac:dyDescent="0.3">
      <c r="A216" s="7" t="s">
        <v>109</v>
      </c>
      <c r="B216" s="7" t="s">
        <v>57</v>
      </c>
      <c r="C216" s="7">
        <v>5224</v>
      </c>
      <c r="D216" s="7" t="s">
        <v>448</v>
      </c>
      <c r="E216" s="7" t="s">
        <v>377</v>
      </c>
      <c r="F216" s="15" t="s">
        <v>378</v>
      </c>
      <c r="G216" s="15" t="s">
        <v>380</v>
      </c>
      <c r="H216" s="15" t="s">
        <v>8</v>
      </c>
      <c r="I216" s="16">
        <v>1</v>
      </c>
      <c r="J216" s="6">
        <v>3045000</v>
      </c>
      <c r="K216" s="16">
        <f t="shared" si="13"/>
        <v>3045000</v>
      </c>
      <c r="L216" s="7" t="s">
        <v>32</v>
      </c>
      <c r="M216" s="7"/>
      <c r="N216" s="15" t="s">
        <v>83</v>
      </c>
      <c r="O216" s="17" t="s">
        <v>14</v>
      </c>
      <c r="P216" s="11" t="s">
        <v>559</v>
      </c>
      <c r="R216" s="35">
        <v>0.75</v>
      </c>
    </row>
    <row r="217" spans="1:18" s="31" customFormat="1" ht="26.4" x14ac:dyDescent="0.3">
      <c r="A217" s="26" t="s">
        <v>642</v>
      </c>
      <c r="B217" s="26" t="s">
        <v>87</v>
      </c>
      <c r="C217" s="27">
        <v>5224</v>
      </c>
      <c r="D217" s="26" t="s">
        <v>945</v>
      </c>
      <c r="E217" s="27" t="s">
        <v>610</v>
      </c>
      <c r="F217" s="27" t="s">
        <v>614</v>
      </c>
      <c r="G217" s="27" t="s">
        <v>617</v>
      </c>
      <c r="H217" s="27" t="s">
        <v>8</v>
      </c>
      <c r="I217" s="28">
        <v>0</v>
      </c>
      <c r="J217" s="29">
        <v>0</v>
      </c>
      <c r="K217" s="28">
        <f t="shared" ref="K217:K218" si="14">I217*J217</f>
        <v>0</v>
      </c>
      <c r="L217" s="26" t="s">
        <v>619</v>
      </c>
      <c r="M217" s="27"/>
      <c r="N217" s="27" t="s">
        <v>85</v>
      </c>
      <c r="O217" s="30" t="s">
        <v>14</v>
      </c>
      <c r="P217" s="31" t="s">
        <v>559</v>
      </c>
      <c r="R217" s="42">
        <v>0.75</v>
      </c>
    </row>
    <row r="218" spans="1:18" ht="39.6" x14ac:dyDescent="0.3">
      <c r="A218" s="7" t="s">
        <v>650</v>
      </c>
      <c r="B218" s="7"/>
      <c r="C218" s="7">
        <v>5224</v>
      </c>
      <c r="D218" s="7" t="s">
        <v>1054</v>
      </c>
      <c r="E218" s="7" t="s">
        <v>663</v>
      </c>
      <c r="F218" s="15" t="s">
        <v>664</v>
      </c>
      <c r="G218" s="15" t="s">
        <v>652</v>
      </c>
      <c r="H218" s="15" t="s">
        <v>8</v>
      </c>
      <c r="I218" s="16">
        <v>1</v>
      </c>
      <c r="J218" s="6">
        <v>33121166</v>
      </c>
      <c r="K218" s="16">
        <f t="shared" si="14"/>
        <v>33121166</v>
      </c>
      <c r="L218" s="7" t="s">
        <v>32</v>
      </c>
      <c r="M218" s="7"/>
      <c r="N218" s="15" t="s">
        <v>83</v>
      </c>
      <c r="O218" s="17" t="s">
        <v>14</v>
      </c>
      <c r="P218" s="11" t="s">
        <v>561</v>
      </c>
      <c r="R218" s="35">
        <v>0.75</v>
      </c>
    </row>
    <row r="219" spans="1:18" ht="26.4" x14ac:dyDescent="0.3">
      <c r="A219" s="7" t="s">
        <v>650</v>
      </c>
      <c r="B219" s="7"/>
      <c r="C219" s="15">
        <v>5224</v>
      </c>
      <c r="D219" s="7" t="s">
        <v>651</v>
      </c>
      <c r="E219" s="15" t="s">
        <v>665</v>
      </c>
      <c r="F219" s="15" t="s">
        <v>666</v>
      </c>
      <c r="G219" s="15" t="s">
        <v>653</v>
      </c>
      <c r="H219" s="15" t="s">
        <v>8</v>
      </c>
      <c r="I219" s="16">
        <v>1</v>
      </c>
      <c r="J219" s="14">
        <v>25763000</v>
      </c>
      <c r="K219" s="16">
        <f t="shared" ref="K219:K220" si="15">I219*J219</f>
        <v>25763000</v>
      </c>
      <c r="L219" s="7" t="s">
        <v>32</v>
      </c>
      <c r="M219" s="15"/>
      <c r="N219" s="15" t="s">
        <v>83</v>
      </c>
      <c r="O219" s="17" t="s">
        <v>14</v>
      </c>
      <c r="P219" s="11" t="s">
        <v>561</v>
      </c>
      <c r="R219" s="35">
        <v>0.75</v>
      </c>
    </row>
    <row r="220" spans="1:18" ht="26.4" x14ac:dyDescent="0.3">
      <c r="A220" s="7" t="s">
        <v>105</v>
      </c>
      <c r="B220" s="7"/>
      <c r="C220" s="7">
        <v>5224</v>
      </c>
      <c r="D220" s="7" t="s">
        <v>654</v>
      </c>
      <c r="E220" s="7" t="s">
        <v>50</v>
      </c>
      <c r="F220" s="15" t="s">
        <v>51</v>
      </c>
      <c r="G220" s="15" t="s">
        <v>656</v>
      </c>
      <c r="H220" s="15" t="s">
        <v>8</v>
      </c>
      <c r="I220" s="16">
        <v>1</v>
      </c>
      <c r="J220" s="6">
        <v>10000000</v>
      </c>
      <c r="K220" s="16">
        <f t="shared" si="15"/>
        <v>10000000</v>
      </c>
      <c r="L220" s="7" t="s">
        <v>657</v>
      </c>
      <c r="M220" s="7"/>
      <c r="N220" s="15" t="s">
        <v>85</v>
      </c>
      <c r="O220" s="17" t="s">
        <v>14</v>
      </c>
      <c r="P220" s="11" t="s">
        <v>561</v>
      </c>
      <c r="R220" s="35">
        <v>0.75</v>
      </c>
    </row>
    <row r="221" spans="1:18" ht="26.4" x14ac:dyDescent="0.3">
      <c r="A221" s="7" t="s">
        <v>105</v>
      </c>
      <c r="B221" s="7"/>
      <c r="C221" s="15">
        <v>5224</v>
      </c>
      <c r="D221" s="7" t="s">
        <v>655</v>
      </c>
      <c r="E221" s="7" t="s">
        <v>50</v>
      </c>
      <c r="F221" s="15" t="s">
        <v>51</v>
      </c>
      <c r="G221" s="15" t="s">
        <v>658</v>
      </c>
      <c r="H221" s="15" t="s">
        <v>8</v>
      </c>
      <c r="I221" s="16">
        <v>1</v>
      </c>
      <c r="J221" s="14">
        <v>31200000</v>
      </c>
      <c r="K221" s="16">
        <f t="shared" ref="K221:K223" si="16">I221*J221</f>
        <v>31200000</v>
      </c>
      <c r="L221" s="7" t="s">
        <v>657</v>
      </c>
      <c r="M221" s="15"/>
      <c r="N221" s="15" t="s">
        <v>85</v>
      </c>
      <c r="O221" s="17" t="s">
        <v>14</v>
      </c>
      <c r="P221" s="11" t="s">
        <v>561</v>
      </c>
      <c r="R221" s="35">
        <v>0.75</v>
      </c>
    </row>
    <row r="222" spans="1:18" s="31" customFormat="1" ht="26.4" x14ac:dyDescent="0.3">
      <c r="A222" s="26" t="s">
        <v>105</v>
      </c>
      <c r="B222" s="26"/>
      <c r="C222" s="27">
        <v>5224</v>
      </c>
      <c r="D222" s="26" t="s">
        <v>1081</v>
      </c>
      <c r="E222" s="26" t="s">
        <v>50</v>
      </c>
      <c r="F222" s="27" t="s">
        <v>51</v>
      </c>
      <c r="G222" s="27" t="s">
        <v>659</v>
      </c>
      <c r="H222" s="27" t="s">
        <v>8</v>
      </c>
      <c r="I222" s="28">
        <v>1</v>
      </c>
      <c r="J222" s="29">
        <v>0</v>
      </c>
      <c r="K222" s="28">
        <f t="shared" si="16"/>
        <v>0</v>
      </c>
      <c r="L222" s="26" t="s">
        <v>657</v>
      </c>
      <c r="M222" s="27"/>
      <c r="N222" s="27" t="s">
        <v>83</v>
      </c>
      <c r="O222" s="30" t="s">
        <v>14</v>
      </c>
      <c r="P222" s="31" t="s">
        <v>561</v>
      </c>
      <c r="R222" s="42">
        <v>0.75</v>
      </c>
    </row>
    <row r="223" spans="1:18" ht="26.4" x14ac:dyDescent="0.3">
      <c r="A223" s="7" t="s">
        <v>105</v>
      </c>
      <c r="B223" s="7"/>
      <c r="C223" s="15">
        <v>5224</v>
      </c>
      <c r="D223" s="7" t="s">
        <v>661</v>
      </c>
      <c r="E223" s="7" t="s">
        <v>50</v>
      </c>
      <c r="F223" s="15" t="s">
        <v>51</v>
      </c>
      <c r="G223" s="15" t="s">
        <v>99</v>
      </c>
      <c r="H223" s="15" t="s">
        <v>8</v>
      </c>
      <c r="I223" s="16">
        <v>1</v>
      </c>
      <c r="J223" s="14">
        <v>8000000</v>
      </c>
      <c r="K223" s="16">
        <f t="shared" si="16"/>
        <v>8000000</v>
      </c>
      <c r="L223" s="7" t="s">
        <v>657</v>
      </c>
      <c r="M223" s="15"/>
      <c r="N223" s="15" t="s">
        <v>85</v>
      </c>
      <c r="O223" s="17" t="s">
        <v>14</v>
      </c>
      <c r="P223" s="11" t="s">
        <v>561</v>
      </c>
      <c r="R223" s="35">
        <v>0.75</v>
      </c>
    </row>
    <row r="224" spans="1:18" ht="26.4" x14ac:dyDescent="0.3">
      <c r="A224" s="7" t="s">
        <v>56</v>
      </c>
      <c r="B224" s="7"/>
      <c r="C224" s="15">
        <v>5224</v>
      </c>
      <c r="D224" s="7" t="s">
        <v>1028</v>
      </c>
      <c r="E224" s="7" t="s">
        <v>860</v>
      </c>
      <c r="F224" s="15" t="s">
        <v>866</v>
      </c>
      <c r="G224" s="15" t="s">
        <v>885</v>
      </c>
      <c r="H224" s="15" t="s">
        <v>8</v>
      </c>
      <c r="I224" s="16">
        <v>1</v>
      </c>
      <c r="J224" s="14">
        <v>3677800000</v>
      </c>
      <c r="K224" s="16">
        <f t="shared" ref="K224:K235" si="17">I224*J224</f>
        <v>3677800000</v>
      </c>
      <c r="L224" s="7" t="s">
        <v>32</v>
      </c>
      <c r="M224" s="15"/>
      <c r="N224" s="15" t="s">
        <v>83</v>
      </c>
      <c r="O224" s="17" t="s">
        <v>14</v>
      </c>
      <c r="P224" s="11" t="s">
        <v>560</v>
      </c>
      <c r="R224" s="35">
        <v>0.75</v>
      </c>
    </row>
    <row r="225" spans="1:18" ht="26.4" x14ac:dyDescent="0.3">
      <c r="A225" s="7" t="s">
        <v>56</v>
      </c>
      <c r="B225" s="7"/>
      <c r="C225" s="15">
        <v>5224</v>
      </c>
      <c r="D225" s="7" t="s">
        <v>862</v>
      </c>
      <c r="E225" s="7" t="s">
        <v>861</v>
      </c>
      <c r="F225" s="15" t="s">
        <v>867</v>
      </c>
      <c r="G225" s="15" t="s">
        <v>868</v>
      </c>
      <c r="H225" s="15" t="s">
        <v>8</v>
      </c>
      <c r="I225" s="16">
        <v>1</v>
      </c>
      <c r="J225" s="14">
        <v>140000000</v>
      </c>
      <c r="K225" s="16">
        <f t="shared" si="17"/>
        <v>140000000</v>
      </c>
      <c r="L225" s="7" t="s">
        <v>32</v>
      </c>
      <c r="M225" s="15"/>
      <c r="N225" s="15" t="s">
        <v>85</v>
      </c>
      <c r="O225" s="17" t="s">
        <v>14</v>
      </c>
      <c r="P225" s="11" t="s">
        <v>560</v>
      </c>
      <c r="R225" s="35">
        <v>0.75</v>
      </c>
    </row>
    <row r="226" spans="1:18" ht="26.4" x14ac:dyDescent="0.3">
      <c r="A226" s="7" t="s">
        <v>56</v>
      </c>
      <c r="B226" s="7"/>
      <c r="C226" s="15">
        <v>5224</v>
      </c>
      <c r="D226" s="7" t="s">
        <v>863</v>
      </c>
      <c r="E226" s="7" t="s">
        <v>40</v>
      </c>
      <c r="F226" s="15" t="s">
        <v>41</v>
      </c>
      <c r="G226" s="15" t="s">
        <v>869</v>
      </c>
      <c r="H226" s="15" t="s">
        <v>8</v>
      </c>
      <c r="I226" s="16">
        <v>1</v>
      </c>
      <c r="J226" s="14">
        <v>148197000</v>
      </c>
      <c r="K226" s="16">
        <f t="shared" si="17"/>
        <v>148197000</v>
      </c>
      <c r="L226" s="7" t="s">
        <v>32</v>
      </c>
      <c r="M226" s="15"/>
      <c r="N226" s="15" t="s">
        <v>85</v>
      </c>
      <c r="O226" s="17" t="s">
        <v>14</v>
      </c>
      <c r="P226" s="11" t="s">
        <v>560</v>
      </c>
      <c r="R226" s="35">
        <v>0.75</v>
      </c>
    </row>
    <row r="227" spans="1:18" ht="39.6" x14ac:dyDescent="0.3">
      <c r="A227" s="7" t="s">
        <v>56</v>
      </c>
      <c r="B227" s="7"/>
      <c r="C227" s="15">
        <v>5224</v>
      </c>
      <c r="D227" s="7" t="s">
        <v>864</v>
      </c>
      <c r="E227" s="7" t="s">
        <v>48</v>
      </c>
      <c r="F227" s="15" t="s">
        <v>49</v>
      </c>
      <c r="G227" s="15" t="s">
        <v>883</v>
      </c>
      <c r="H227" s="15" t="s">
        <v>8</v>
      </c>
      <c r="I227" s="16">
        <v>1</v>
      </c>
      <c r="J227" s="14">
        <v>20854000</v>
      </c>
      <c r="K227" s="16">
        <f t="shared" si="17"/>
        <v>20854000</v>
      </c>
      <c r="L227" s="7" t="s">
        <v>32</v>
      </c>
      <c r="M227" s="15"/>
      <c r="N227" s="15" t="s">
        <v>85</v>
      </c>
      <c r="O227" s="17" t="s">
        <v>14</v>
      </c>
      <c r="P227" s="11" t="s">
        <v>560</v>
      </c>
      <c r="R227" s="35">
        <v>0.75</v>
      </c>
    </row>
    <row r="228" spans="1:18" ht="39.6" x14ac:dyDescent="0.3">
      <c r="A228" s="7" t="s">
        <v>56</v>
      </c>
      <c r="B228" s="7"/>
      <c r="C228" s="15">
        <v>5224</v>
      </c>
      <c r="D228" s="7" t="s">
        <v>865</v>
      </c>
      <c r="E228" s="7" t="s">
        <v>50</v>
      </c>
      <c r="F228" s="15" t="s">
        <v>51</v>
      </c>
      <c r="G228" s="15" t="s">
        <v>873</v>
      </c>
      <c r="H228" s="15" t="s">
        <v>8</v>
      </c>
      <c r="I228" s="16">
        <v>1</v>
      </c>
      <c r="J228" s="14">
        <v>4000000</v>
      </c>
      <c r="K228" s="16">
        <f t="shared" si="17"/>
        <v>4000000</v>
      </c>
      <c r="L228" s="7" t="s">
        <v>657</v>
      </c>
      <c r="M228" s="15"/>
      <c r="N228" s="15" t="s">
        <v>85</v>
      </c>
      <c r="O228" s="17" t="s">
        <v>14</v>
      </c>
      <c r="P228" s="11" t="s">
        <v>560</v>
      </c>
      <c r="R228" s="35">
        <v>0.75</v>
      </c>
    </row>
    <row r="229" spans="1:18" ht="26.4" x14ac:dyDescent="0.3">
      <c r="A229" s="7" t="s">
        <v>56</v>
      </c>
      <c r="B229" s="7"/>
      <c r="C229" s="15">
        <v>5224</v>
      </c>
      <c r="D229" s="7" t="s">
        <v>1029</v>
      </c>
      <c r="E229" s="7" t="s">
        <v>860</v>
      </c>
      <c r="F229" s="15" t="s">
        <v>866</v>
      </c>
      <c r="G229" s="15" t="s">
        <v>886</v>
      </c>
      <c r="H229" s="15" t="s">
        <v>8</v>
      </c>
      <c r="I229" s="16">
        <v>1</v>
      </c>
      <c r="J229" s="14">
        <v>3677800000</v>
      </c>
      <c r="K229" s="16">
        <f t="shared" si="17"/>
        <v>3677800000</v>
      </c>
      <c r="L229" s="7" t="s">
        <v>32</v>
      </c>
      <c r="M229" s="15"/>
      <c r="N229" s="15" t="s">
        <v>83</v>
      </c>
      <c r="O229" s="17" t="s">
        <v>14</v>
      </c>
      <c r="P229" s="11" t="s">
        <v>560</v>
      </c>
      <c r="R229" s="35">
        <v>0.75</v>
      </c>
    </row>
    <row r="230" spans="1:18" ht="26.4" x14ac:dyDescent="0.3">
      <c r="A230" s="7" t="s">
        <v>80</v>
      </c>
      <c r="B230" s="7"/>
      <c r="C230" s="15">
        <v>5224</v>
      </c>
      <c r="D230" s="7" t="s">
        <v>895</v>
      </c>
      <c r="E230" s="7" t="s">
        <v>898</v>
      </c>
      <c r="F230" s="15" t="s">
        <v>899</v>
      </c>
      <c r="G230" s="15" t="s">
        <v>901</v>
      </c>
      <c r="H230" s="15" t="s">
        <v>8</v>
      </c>
      <c r="I230" s="16">
        <v>1</v>
      </c>
      <c r="J230" s="14">
        <v>2329047</v>
      </c>
      <c r="K230" s="16">
        <f t="shared" si="17"/>
        <v>2329047</v>
      </c>
      <c r="L230" s="7" t="s">
        <v>32</v>
      </c>
      <c r="M230" s="15"/>
      <c r="N230" s="15" t="s">
        <v>83</v>
      </c>
      <c r="O230" s="17" t="s">
        <v>14</v>
      </c>
      <c r="P230" s="11" t="s">
        <v>561</v>
      </c>
      <c r="R230" s="35">
        <v>0.75</v>
      </c>
    </row>
    <row r="231" spans="1:18" ht="26.4" x14ac:dyDescent="0.3">
      <c r="A231" s="7" t="s">
        <v>80</v>
      </c>
      <c r="B231" s="7"/>
      <c r="C231" s="15">
        <v>5224</v>
      </c>
      <c r="D231" s="7" t="s">
        <v>896</v>
      </c>
      <c r="E231" s="7" t="s">
        <v>897</v>
      </c>
      <c r="F231" s="15" t="s">
        <v>900</v>
      </c>
      <c r="G231" s="15" t="s">
        <v>902</v>
      </c>
      <c r="H231" s="15" t="s">
        <v>8</v>
      </c>
      <c r="I231" s="16">
        <v>1</v>
      </c>
      <c r="J231" s="14">
        <v>5750000</v>
      </c>
      <c r="K231" s="16">
        <f t="shared" si="17"/>
        <v>5750000</v>
      </c>
      <c r="L231" s="7" t="s">
        <v>32</v>
      </c>
      <c r="M231" s="15"/>
      <c r="N231" s="15" t="s">
        <v>83</v>
      </c>
      <c r="O231" s="17" t="s">
        <v>14</v>
      </c>
      <c r="P231" s="11" t="s">
        <v>561</v>
      </c>
      <c r="R231" s="35">
        <v>0.75</v>
      </c>
    </row>
    <row r="232" spans="1:18" ht="26.4" x14ac:dyDescent="0.3">
      <c r="A232" s="7" t="s">
        <v>650</v>
      </c>
      <c r="B232" s="7"/>
      <c r="C232" s="15">
        <v>5224</v>
      </c>
      <c r="D232" s="7" t="s">
        <v>936</v>
      </c>
      <c r="E232" s="7" t="s">
        <v>938</v>
      </c>
      <c r="F232" s="15" t="s">
        <v>939</v>
      </c>
      <c r="G232" s="15" t="s">
        <v>940</v>
      </c>
      <c r="H232" s="15" t="s">
        <v>8</v>
      </c>
      <c r="I232" s="16">
        <v>1</v>
      </c>
      <c r="J232" s="14">
        <v>8487200</v>
      </c>
      <c r="K232" s="16">
        <f t="shared" si="17"/>
        <v>8487200</v>
      </c>
      <c r="L232" s="7" t="s">
        <v>657</v>
      </c>
      <c r="M232" s="15"/>
      <c r="N232" s="15" t="s">
        <v>85</v>
      </c>
      <c r="O232" s="17" t="s">
        <v>14</v>
      </c>
      <c r="P232" s="11" t="s">
        <v>561</v>
      </c>
      <c r="R232" s="35">
        <v>0.75</v>
      </c>
    </row>
    <row r="233" spans="1:18" ht="26.4" x14ac:dyDescent="0.3">
      <c r="A233" s="7" t="s">
        <v>650</v>
      </c>
      <c r="B233" s="7"/>
      <c r="C233" s="15">
        <v>5224</v>
      </c>
      <c r="D233" s="7" t="s">
        <v>1053</v>
      </c>
      <c r="E233" s="7" t="s">
        <v>938</v>
      </c>
      <c r="F233" s="15" t="s">
        <v>939</v>
      </c>
      <c r="G233" s="15" t="s">
        <v>941</v>
      </c>
      <c r="H233" s="15" t="s">
        <v>8</v>
      </c>
      <c r="I233" s="16">
        <v>1</v>
      </c>
      <c r="J233" s="14">
        <v>20975650</v>
      </c>
      <c r="K233" s="16">
        <f t="shared" si="17"/>
        <v>20975650</v>
      </c>
      <c r="L233" s="7" t="s">
        <v>32</v>
      </c>
      <c r="M233" s="15"/>
      <c r="N233" s="15" t="s">
        <v>83</v>
      </c>
      <c r="O233" s="17" t="s">
        <v>14</v>
      </c>
      <c r="P233" s="11" t="s">
        <v>561</v>
      </c>
      <c r="R233" s="35">
        <v>0.75</v>
      </c>
    </row>
    <row r="234" spans="1:18" ht="39.6" x14ac:dyDescent="0.3">
      <c r="A234" s="7" t="s">
        <v>650</v>
      </c>
      <c r="B234" s="7"/>
      <c r="C234" s="15">
        <v>5224</v>
      </c>
      <c r="D234" s="7" t="s">
        <v>937</v>
      </c>
      <c r="E234" s="7" t="s">
        <v>938</v>
      </c>
      <c r="F234" s="15" t="s">
        <v>939</v>
      </c>
      <c r="G234" s="15" t="s">
        <v>942</v>
      </c>
      <c r="H234" s="15" t="s">
        <v>8</v>
      </c>
      <c r="I234" s="16">
        <v>1</v>
      </c>
      <c r="J234" s="14">
        <v>71104000</v>
      </c>
      <c r="K234" s="16">
        <f t="shared" si="17"/>
        <v>71104000</v>
      </c>
      <c r="L234" s="7" t="s">
        <v>32</v>
      </c>
      <c r="M234" s="15"/>
      <c r="N234" s="15" t="s">
        <v>83</v>
      </c>
      <c r="O234" s="17" t="s">
        <v>14</v>
      </c>
      <c r="P234" s="11" t="s">
        <v>561</v>
      </c>
      <c r="R234" s="35">
        <v>0.75</v>
      </c>
    </row>
    <row r="235" spans="1:18" ht="39.6" x14ac:dyDescent="0.3">
      <c r="A235" s="7" t="s">
        <v>650</v>
      </c>
      <c r="B235" s="7"/>
      <c r="C235" s="15">
        <v>5224</v>
      </c>
      <c r="D235" s="56" t="s">
        <v>1175</v>
      </c>
      <c r="E235" s="7" t="s">
        <v>938</v>
      </c>
      <c r="F235" s="15" t="s">
        <v>939</v>
      </c>
      <c r="G235" s="53" t="s">
        <v>1176</v>
      </c>
      <c r="H235" s="15" t="s">
        <v>8</v>
      </c>
      <c r="I235" s="16">
        <v>1</v>
      </c>
      <c r="J235" s="14">
        <v>13032000</v>
      </c>
      <c r="K235" s="16">
        <f t="shared" si="17"/>
        <v>13032000</v>
      </c>
      <c r="L235" s="7" t="s">
        <v>32</v>
      </c>
      <c r="M235" s="15"/>
      <c r="N235" s="15" t="s">
        <v>83</v>
      </c>
      <c r="O235" s="17" t="s">
        <v>14</v>
      </c>
      <c r="P235" s="11" t="s">
        <v>561</v>
      </c>
      <c r="R235" s="35">
        <v>0.75</v>
      </c>
    </row>
    <row r="236" spans="1:18" ht="52.8" x14ac:dyDescent="0.3">
      <c r="A236" s="7" t="s">
        <v>80</v>
      </c>
      <c r="B236" s="7"/>
      <c r="C236" s="15">
        <v>5224</v>
      </c>
      <c r="D236" s="7" t="s">
        <v>970</v>
      </c>
      <c r="E236" s="7" t="s">
        <v>972</v>
      </c>
      <c r="F236" s="15" t="s">
        <v>973</v>
      </c>
      <c r="G236" s="15" t="s">
        <v>971</v>
      </c>
      <c r="H236" s="15" t="s">
        <v>8</v>
      </c>
      <c r="I236" s="16">
        <v>1</v>
      </c>
      <c r="J236" s="14">
        <v>25556000</v>
      </c>
      <c r="K236" s="16">
        <f t="shared" ref="K236:K239" si="18">I236*J236</f>
        <v>25556000</v>
      </c>
      <c r="L236" s="7" t="s">
        <v>32</v>
      </c>
      <c r="M236" s="15"/>
      <c r="N236" s="15" t="s">
        <v>83</v>
      </c>
      <c r="O236" s="17" t="s">
        <v>14</v>
      </c>
      <c r="P236" s="11" t="s">
        <v>561</v>
      </c>
      <c r="R236" s="35">
        <v>0.75</v>
      </c>
    </row>
    <row r="237" spans="1:18" s="31" customFormat="1" ht="26.4" x14ac:dyDescent="0.3">
      <c r="A237" s="26" t="s">
        <v>265</v>
      </c>
      <c r="B237" s="26"/>
      <c r="C237" s="27">
        <v>5224</v>
      </c>
      <c r="D237" s="26" t="s">
        <v>1154</v>
      </c>
      <c r="E237" s="26" t="s">
        <v>1024</v>
      </c>
      <c r="F237" s="27" t="s">
        <v>1025</v>
      </c>
      <c r="G237" s="27" t="s">
        <v>1030</v>
      </c>
      <c r="H237" s="27" t="s">
        <v>8</v>
      </c>
      <c r="I237" s="28">
        <v>0</v>
      </c>
      <c r="J237" s="29">
        <v>0</v>
      </c>
      <c r="K237" s="28">
        <f t="shared" si="18"/>
        <v>0</v>
      </c>
      <c r="L237" s="26" t="s">
        <v>32</v>
      </c>
      <c r="M237" s="27"/>
      <c r="N237" s="27" t="s">
        <v>83</v>
      </c>
      <c r="O237" s="30" t="s">
        <v>14</v>
      </c>
      <c r="P237" s="31" t="s">
        <v>560</v>
      </c>
      <c r="R237" s="42">
        <v>0.75</v>
      </c>
    </row>
    <row r="238" spans="1:18" ht="26.4" x14ac:dyDescent="0.3">
      <c r="A238" s="7" t="s">
        <v>974</v>
      </c>
      <c r="B238" s="7"/>
      <c r="C238" s="15">
        <v>5224</v>
      </c>
      <c r="D238" s="7" t="s">
        <v>1050</v>
      </c>
      <c r="E238" s="7" t="s">
        <v>1051</v>
      </c>
      <c r="F238" s="15" t="s">
        <v>1052</v>
      </c>
      <c r="G238" s="15" t="s">
        <v>1052</v>
      </c>
      <c r="H238" s="15" t="s">
        <v>8</v>
      </c>
      <c r="I238" s="16">
        <v>1</v>
      </c>
      <c r="J238" s="14">
        <v>2632300</v>
      </c>
      <c r="K238" s="16">
        <f t="shared" si="18"/>
        <v>2632300</v>
      </c>
      <c r="L238" s="7" t="s">
        <v>32</v>
      </c>
      <c r="M238" s="15"/>
      <c r="N238" s="15" t="s">
        <v>83</v>
      </c>
      <c r="O238" s="17" t="s">
        <v>14</v>
      </c>
      <c r="P238" s="11" t="s">
        <v>560</v>
      </c>
      <c r="R238" s="35">
        <v>0.75</v>
      </c>
    </row>
    <row r="239" spans="1:18" ht="39.6" x14ac:dyDescent="0.3">
      <c r="A239" s="7" t="s">
        <v>582</v>
      </c>
      <c r="B239" s="7"/>
      <c r="C239" s="15">
        <v>5224</v>
      </c>
      <c r="D239" s="7" t="s">
        <v>1064</v>
      </c>
      <c r="E239" s="7" t="s">
        <v>1065</v>
      </c>
      <c r="F239" s="15" t="s">
        <v>1066</v>
      </c>
      <c r="G239" s="15" t="s">
        <v>1067</v>
      </c>
      <c r="H239" s="15" t="s">
        <v>8</v>
      </c>
      <c r="I239" s="16">
        <v>1</v>
      </c>
      <c r="J239" s="14">
        <v>58868088</v>
      </c>
      <c r="K239" s="16">
        <f t="shared" si="18"/>
        <v>58868088</v>
      </c>
      <c r="L239" s="7" t="s">
        <v>32</v>
      </c>
      <c r="M239" s="15"/>
      <c r="N239" s="15" t="s">
        <v>83</v>
      </c>
      <c r="O239" s="17" t="s">
        <v>14</v>
      </c>
      <c r="P239" s="11" t="s">
        <v>559</v>
      </c>
      <c r="R239" s="35">
        <v>0.75</v>
      </c>
    </row>
    <row r="240" spans="1:18" ht="40.799999999999997" customHeight="1" x14ac:dyDescent="0.3">
      <c r="A240" s="7" t="s">
        <v>650</v>
      </c>
      <c r="B240" s="7"/>
      <c r="C240" s="15">
        <v>5224</v>
      </c>
      <c r="D240" s="7" t="s">
        <v>1147</v>
      </c>
      <c r="E240" s="7" t="s">
        <v>1152</v>
      </c>
      <c r="F240" s="15" t="s">
        <v>1153</v>
      </c>
      <c r="G240" s="15" t="s">
        <v>1149</v>
      </c>
      <c r="H240" s="15" t="s">
        <v>8</v>
      </c>
      <c r="I240" s="16">
        <v>1</v>
      </c>
      <c r="J240" s="14">
        <v>31453000</v>
      </c>
      <c r="K240" s="16">
        <f t="shared" ref="K240:K241" si="19">I240*J240</f>
        <v>31453000</v>
      </c>
      <c r="L240" s="7" t="s">
        <v>32</v>
      </c>
      <c r="M240" s="15"/>
      <c r="N240" s="15" t="s">
        <v>100</v>
      </c>
      <c r="O240" s="17" t="s">
        <v>14</v>
      </c>
      <c r="P240" s="11" t="s">
        <v>561</v>
      </c>
      <c r="R240" s="35">
        <v>0.75</v>
      </c>
    </row>
    <row r="241" spans="1:18" ht="26.4" x14ac:dyDescent="0.3">
      <c r="A241" s="7" t="s">
        <v>650</v>
      </c>
      <c r="B241" s="7"/>
      <c r="C241" s="15">
        <v>5224</v>
      </c>
      <c r="D241" s="7" t="s">
        <v>1148</v>
      </c>
      <c r="E241" s="7" t="s">
        <v>938</v>
      </c>
      <c r="F241" s="15" t="s">
        <v>939</v>
      </c>
      <c r="G241" s="15" t="s">
        <v>1150</v>
      </c>
      <c r="H241" s="15" t="s">
        <v>8</v>
      </c>
      <c r="I241" s="16">
        <v>1</v>
      </c>
      <c r="J241" s="14">
        <v>27483000</v>
      </c>
      <c r="K241" s="16">
        <f t="shared" si="19"/>
        <v>27483000</v>
      </c>
      <c r="L241" s="7" t="s">
        <v>32</v>
      </c>
      <c r="M241" s="15"/>
      <c r="N241" s="15" t="s">
        <v>100</v>
      </c>
      <c r="O241" s="17" t="s">
        <v>14</v>
      </c>
      <c r="P241" s="11" t="s">
        <v>561</v>
      </c>
      <c r="R241" s="35">
        <v>0.75</v>
      </c>
    </row>
    <row r="242" spans="1:18" x14ac:dyDescent="0.3">
      <c r="A242" s="7"/>
      <c r="B242" s="7"/>
      <c r="C242" s="15">
        <v>5224</v>
      </c>
      <c r="D242" s="7"/>
      <c r="E242" s="7"/>
      <c r="F242" s="15"/>
      <c r="G242" s="15"/>
      <c r="H242" s="15"/>
      <c r="I242" s="16"/>
      <c r="J242" s="14"/>
      <c r="K242" s="16"/>
      <c r="L242" s="7"/>
      <c r="M242" s="15"/>
      <c r="N242" s="15"/>
      <c r="O242" s="17"/>
    </row>
    <row r="243" spans="1:18" s="1" customFormat="1" ht="14.4" x14ac:dyDescent="0.3">
      <c r="A243" s="63" t="s">
        <v>16</v>
      </c>
      <c r="B243" s="64"/>
      <c r="C243" s="64"/>
      <c r="D243" s="64"/>
      <c r="E243" s="64"/>
      <c r="F243" s="64"/>
      <c r="G243" s="64"/>
      <c r="H243" s="64"/>
      <c r="I243" s="64"/>
      <c r="J243" s="65"/>
      <c r="K243" s="9">
        <f>SUBTOTAL(9,K199:K242)</f>
        <v>8769474070</v>
      </c>
      <c r="L243" s="4"/>
      <c r="M243" s="4"/>
      <c r="N243" s="4"/>
      <c r="O243" s="4"/>
      <c r="R243" s="36"/>
    </row>
    <row r="244" spans="1:18" s="1" customFormat="1" ht="14.4" x14ac:dyDescent="0.3">
      <c r="A244" s="69" t="s">
        <v>18</v>
      </c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1"/>
      <c r="R244" s="36"/>
    </row>
    <row r="245" spans="1:18" ht="26.4" x14ac:dyDescent="0.3">
      <c r="A245" s="7" t="s">
        <v>56</v>
      </c>
      <c r="B245" s="7" t="s">
        <v>636</v>
      </c>
      <c r="C245" s="7">
        <v>5224</v>
      </c>
      <c r="D245" s="7" t="s">
        <v>882</v>
      </c>
      <c r="E245" s="7" t="s">
        <v>54</v>
      </c>
      <c r="F245" s="7" t="s">
        <v>55</v>
      </c>
      <c r="G245" s="7" t="s">
        <v>881</v>
      </c>
      <c r="H245" s="15" t="s">
        <v>19</v>
      </c>
      <c r="I245" s="16">
        <v>1</v>
      </c>
      <c r="J245" s="16">
        <v>13252762</v>
      </c>
      <c r="K245" s="16">
        <f>I245*J245</f>
        <v>13252762</v>
      </c>
      <c r="L245" s="15" t="s">
        <v>32</v>
      </c>
      <c r="M245" s="15"/>
      <c r="N245" s="15" t="s">
        <v>85</v>
      </c>
      <c r="O245" s="17" t="s">
        <v>14</v>
      </c>
      <c r="P245" s="11" t="s">
        <v>560</v>
      </c>
      <c r="R245" s="35">
        <v>0.95</v>
      </c>
    </row>
    <row r="246" spans="1:18" s="49" customFormat="1" ht="79.2" x14ac:dyDescent="0.3">
      <c r="A246" s="20" t="s">
        <v>80</v>
      </c>
      <c r="B246" s="7" t="s">
        <v>64</v>
      </c>
      <c r="C246" s="20">
        <v>5224</v>
      </c>
      <c r="D246" s="7" t="s">
        <v>52</v>
      </c>
      <c r="E246" s="48" t="s">
        <v>65</v>
      </c>
      <c r="F246" s="48" t="s">
        <v>66</v>
      </c>
      <c r="G246" s="48" t="s">
        <v>637</v>
      </c>
      <c r="H246" s="15" t="s">
        <v>19</v>
      </c>
      <c r="I246" s="16">
        <v>1</v>
      </c>
      <c r="J246" s="47">
        <v>86672280</v>
      </c>
      <c r="K246" s="16">
        <f t="shared" ref="K246:K276" si="20">I246*J246</f>
        <v>86672280</v>
      </c>
      <c r="L246" s="48" t="s">
        <v>32</v>
      </c>
      <c r="M246" s="20"/>
      <c r="N246" s="15" t="s">
        <v>33</v>
      </c>
      <c r="O246" s="17" t="s">
        <v>14</v>
      </c>
      <c r="P246" s="11" t="s">
        <v>561</v>
      </c>
      <c r="Q246" s="11"/>
      <c r="R246" s="35">
        <v>0.95</v>
      </c>
    </row>
    <row r="247" spans="1:18" s="49" customFormat="1" ht="105.6" x14ac:dyDescent="0.3">
      <c r="A247" s="20" t="s">
        <v>80</v>
      </c>
      <c r="B247" s="7" t="s">
        <v>64</v>
      </c>
      <c r="C247" s="20">
        <v>5224</v>
      </c>
      <c r="D247" s="7" t="s">
        <v>53</v>
      </c>
      <c r="E247" s="45" t="s">
        <v>67</v>
      </c>
      <c r="F247" s="45" t="s">
        <v>68</v>
      </c>
      <c r="G247" s="45" t="s">
        <v>638</v>
      </c>
      <c r="H247" s="15" t="s">
        <v>19</v>
      </c>
      <c r="I247" s="16">
        <v>1</v>
      </c>
      <c r="J247" s="47">
        <v>49675100</v>
      </c>
      <c r="K247" s="16">
        <f t="shared" si="20"/>
        <v>49675100</v>
      </c>
      <c r="L247" s="45" t="s">
        <v>32</v>
      </c>
      <c r="M247" s="20"/>
      <c r="N247" s="15" t="s">
        <v>33</v>
      </c>
      <c r="O247" s="17" t="s">
        <v>14</v>
      </c>
      <c r="P247" s="11" t="s">
        <v>561</v>
      </c>
      <c r="Q247" s="11"/>
      <c r="R247" s="35">
        <v>0.95</v>
      </c>
    </row>
    <row r="248" spans="1:18" ht="26.4" x14ac:dyDescent="0.3">
      <c r="A248" s="20" t="s">
        <v>80</v>
      </c>
      <c r="B248" s="7" t="s">
        <v>64</v>
      </c>
      <c r="C248" s="7">
        <v>5224</v>
      </c>
      <c r="D248" s="7" t="s">
        <v>72</v>
      </c>
      <c r="E248" s="7" t="s">
        <v>69</v>
      </c>
      <c r="F248" s="7" t="s">
        <v>70</v>
      </c>
      <c r="G248" s="15" t="s">
        <v>71</v>
      </c>
      <c r="H248" s="15" t="s">
        <v>19</v>
      </c>
      <c r="I248" s="16">
        <v>1</v>
      </c>
      <c r="J248" s="6">
        <v>111139000</v>
      </c>
      <c r="K248" s="16">
        <f t="shared" si="20"/>
        <v>111139000</v>
      </c>
      <c r="L248" s="11" t="s">
        <v>32</v>
      </c>
      <c r="M248" s="17"/>
      <c r="N248" s="15" t="s">
        <v>33</v>
      </c>
      <c r="O248" s="17" t="s">
        <v>14</v>
      </c>
      <c r="P248" s="11" t="s">
        <v>561</v>
      </c>
      <c r="R248" s="35">
        <v>0.95</v>
      </c>
    </row>
    <row r="249" spans="1:18" ht="39.6" x14ac:dyDescent="0.3">
      <c r="A249" s="20" t="s">
        <v>80</v>
      </c>
      <c r="B249" s="7" t="s">
        <v>64</v>
      </c>
      <c r="C249" s="7">
        <v>5224</v>
      </c>
      <c r="D249" s="7" t="s">
        <v>76</v>
      </c>
      <c r="E249" s="7" t="s">
        <v>73</v>
      </c>
      <c r="F249" s="7" t="s">
        <v>74</v>
      </c>
      <c r="G249" s="15" t="s">
        <v>75</v>
      </c>
      <c r="H249" s="15" t="s">
        <v>19</v>
      </c>
      <c r="I249" s="16">
        <v>1</v>
      </c>
      <c r="J249" s="6">
        <v>21819996</v>
      </c>
      <c r="K249" s="16">
        <f t="shared" si="20"/>
        <v>21819996</v>
      </c>
      <c r="L249" s="50" t="s">
        <v>32</v>
      </c>
      <c r="M249" s="17"/>
      <c r="N249" s="15" t="s">
        <v>33</v>
      </c>
      <c r="O249" s="17" t="s">
        <v>14</v>
      </c>
      <c r="P249" s="11" t="s">
        <v>561</v>
      </c>
      <c r="R249" s="35">
        <v>0.95</v>
      </c>
    </row>
    <row r="250" spans="1:18" ht="39.6" x14ac:dyDescent="0.3">
      <c r="A250" s="20" t="s">
        <v>80</v>
      </c>
      <c r="B250" s="7" t="s">
        <v>57</v>
      </c>
      <c r="C250" s="7">
        <v>5224</v>
      </c>
      <c r="D250" s="56" t="s">
        <v>1186</v>
      </c>
      <c r="E250" s="7" t="s">
        <v>77</v>
      </c>
      <c r="F250" s="7" t="s">
        <v>78</v>
      </c>
      <c r="G250" s="15" t="s">
        <v>79</v>
      </c>
      <c r="H250" s="15" t="s">
        <v>19</v>
      </c>
      <c r="I250" s="16">
        <v>1</v>
      </c>
      <c r="J250" s="6">
        <v>3000000</v>
      </c>
      <c r="K250" s="16">
        <f t="shared" si="20"/>
        <v>3000000</v>
      </c>
      <c r="L250" s="7" t="s">
        <v>32</v>
      </c>
      <c r="M250" s="17"/>
      <c r="N250" s="53" t="s">
        <v>606</v>
      </c>
      <c r="O250" s="17" t="s">
        <v>14</v>
      </c>
      <c r="P250" s="11" t="s">
        <v>561</v>
      </c>
      <c r="Q250" s="32" t="s">
        <v>1187</v>
      </c>
      <c r="R250" s="35">
        <v>0.95</v>
      </c>
    </row>
    <row r="251" spans="1:18" ht="26.4" x14ac:dyDescent="0.3">
      <c r="A251" s="7" t="s">
        <v>105</v>
      </c>
      <c r="B251" s="7" t="s">
        <v>87</v>
      </c>
      <c r="C251" s="7">
        <v>5224</v>
      </c>
      <c r="D251" s="7" t="s">
        <v>101</v>
      </c>
      <c r="E251" s="7" t="s">
        <v>88</v>
      </c>
      <c r="F251" s="15" t="s">
        <v>89</v>
      </c>
      <c r="G251" s="15" t="s">
        <v>90</v>
      </c>
      <c r="H251" s="15" t="s">
        <v>19</v>
      </c>
      <c r="I251" s="16">
        <v>1</v>
      </c>
      <c r="J251" s="6">
        <v>15025500</v>
      </c>
      <c r="K251" s="16">
        <f t="shared" si="20"/>
        <v>15025500</v>
      </c>
      <c r="L251" s="7" t="s">
        <v>32</v>
      </c>
      <c r="M251" s="7"/>
      <c r="N251" s="15" t="s">
        <v>33</v>
      </c>
      <c r="O251" s="17" t="s">
        <v>14</v>
      </c>
      <c r="P251" s="11" t="s">
        <v>561</v>
      </c>
      <c r="R251" s="35">
        <v>0.95</v>
      </c>
    </row>
    <row r="252" spans="1:18" ht="26.4" x14ac:dyDescent="0.3">
      <c r="A252" s="7" t="s">
        <v>105</v>
      </c>
      <c r="B252" s="7" t="s">
        <v>87</v>
      </c>
      <c r="C252" s="7">
        <v>5224</v>
      </c>
      <c r="D252" s="7" t="s">
        <v>449</v>
      </c>
      <c r="E252" s="7" t="s">
        <v>88</v>
      </c>
      <c r="F252" s="15" t="s">
        <v>89</v>
      </c>
      <c r="G252" s="15" t="s">
        <v>91</v>
      </c>
      <c r="H252" s="15" t="s">
        <v>19</v>
      </c>
      <c r="I252" s="16">
        <v>1</v>
      </c>
      <c r="J252" s="6">
        <v>41003907</v>
      </c>
      <c r="K252" s="16">
        <f t="shared" si="20"/>
        <v>41003907</v>
      </c>
      <c r="L252" s="7" t="s">
        <v>32</v>
      </c>
      <c r="M252" s="7"/>
      <c r="N252" s="15" t="s">
        <v>33</v>
      </c>
      <c r="O252" s="17" t="s">
        <v>14</v>
      </c>
      <c r="P252" s="11" t="s">
        <v>561</v>
      </c>
      <c r="R252" s="35">
        <v>0.95</v>
      </c>
    </row>
    <row r="253" spans="1:18" ht="39.6" x14ac:dyDescent="0.3">
      <c r="A253" s="7" t="s">
        <v>105</v>
      </c>
      <c r="B253" s="7" t="s">
        <v>87</v>
      </c>
      <c r="C253" s="7">
        <v>5224</v>
      </c>
      <c r="D253" s="7" t="s">
        <v>450</v>
      </c>
      <c r="E253" s="7" t="s">
        <v>92</v>
      </c>
      <c r="F253" s="15" t="s">
        <v>78</v>
      </c>
      <c r="G253" s="15" t="s">
        <v>93</v>
      </c>
      <c r="H253" s="15" t="s">
        <v>19</v>
      </c>
      <c r="I253" s="16">
        <v>1</v>
      </c>
      <c r="J253" s="6">
        <v>31925250</v>
      </c>
      <c r="K253" s="16">
        <f t="shared" si="20"/>
        <v>31925250</v>
      </c>
      <c r="L253" s="7" t="s">
        <v>32</v>
      </c>
      <c r="M253" s="7"/>
      <c r="N253" s="15" t="s">
        <v>33</v>
      </c>
      <c r="O253" s="17" t="s">
        <v>14</v>
      </c>
      <c r="P253" s="11" t="s">
        <v>561</v>
      </c>
      <c r="R253" s="35">
        <v>0.95</v>
      </c>
    </row>
    <row r="254" spans="1:18" ht="26.4" x14ac:dyDescent="0.3">
      <c r="A254" s="7" t="s">
        <v>105</v>
      </c>
      <c r="B254" s="7" t="s">
        <v>57</v>
      </c>
      <c r="C254" s="7">
        <v>5224</v>
      </c>
      <c r="D254" s="7" t="s">
        <v>1142</v>
      </c>
      <c r="E254" s="7" t="s">
        <v>94</v>
      </c>
      <c r="F254" s="15" t="s">
        <v>95</v>
      </c>
      <c r="G254" s="15" t="s">
        <v>1143</v>
      </c>
      <c r="H254" s="15" t="s">
        <v>19</v>
      </c>
      <c r="I254" s="16">
        <v>1</v>
      </c>
      <c r="J254" s="25">
        <v>8346500</v>
      </c>
      <c r="K254" s="16">
        <f t="shared" si="20"/>
        <v>8346500</v>
      </c>
      <c r="L254" s="7" t="s">
        <v>32</v>
      </c>
      <c r="M254" s="7"/>
      <c r="N254" s="15" t="s">
        <v>83</v>
      </c>
      <c r="O254" s="17" t="s">
        <v>14</v>
      </c>
      <c r="P254" s="11" t="s">
        <v>561</v>
      </c>
      <c r="R254" s="35">
        <v>0.95</v>
      </c>
    </row>
    <row r="255" spans="1:18" s="31" customFormat="1" ht="26.4" x14ac:dyDescent="0.3">
      <c r="A255" s="26" t="s">
        <v>105</v>
      </c>
      <c r="B255" s="26" t="s">
        <v>57</v>
      </c>
      <c r="C255" s="26">
        <v>5224</v>
      </c>
      <c r="D255" s="26" t="s">
        <v>660</v>
      </c>
      <c r="E255" s="26" t="s">
        <v>96</v>
      </c>
      <c r="F255" s="27" t="s">
        <v>97</v>
      </c>
      <c r="G255" s="27" t="s">
        <v>98</v>
      </c>
      <c r="H255" s="27" t="s">
        <v>19</v>
      </c>
      <c r="I255" s="28">
        <v>0</v>
      </c>
      <c r="J255" s="33">
        <v>0</v>
      </c>
      <c r="K255" s="28">
        <f t="shared" si="20"/>
        <v>0</v>
      </c>
      <c r="L255" s="34" t="s">
        <v>461</v>
      </c>
      <c r="M255" s="26"/>
      <c r="N255" s="27" t="s">
        <v>83</v>
      </c>
      <c r="O255" s="30" t="s">
        <v>14</v>
      </c>
      <c r="P255" s="31" t="s">
        <v>561</v>
      </c>
      <c r="R255" s="42">
        <v>0.95</v>
      </c>
    </row>
    <row r="256" spans="1:18" s="31" customFormat="1" ht="26.4" x14ac:dyDescent="0.3">
      <c r="A256" s="26" t="s">
        <v>105</v>
      </c>
      <c r="B256" s="26" t="s">
        <v>57</v>
      </c>
      <c r="C256" s="26">
        <v>5224</v>
      </c>
      <c r="D256" s="26" t="s">
        <v>662</v>
      </c>
      <c r="E256" s="26" t="s">
        <v>50</v>
      </c>
      <c r="F256" s="27" t="s">
        <v>51</v>
      </c>
      <c r="G256" s="27" t="s">
        <v>99</v>
      </c>
      <c r="H256" s="27" t="s">
        <v>19</v>
      </c>
      <c r="I256" s="28">
        <v>0</v>
      </c>
      <c r="J256" s="33">
        <v>0</v>
      </c>
      <c r="K256" s="28">
        <f t="shared" si="20"/>
        <v>0</v>
      </c>
      <c r="L256" s="34" t="s">
        <v>461</v>
      </c>
      <c r="M256" s="26"/>
      <c r="N256" s="27" t="s">
        <v>100</v>
      </c>
      <c r="O256" s="30" t="s">
        <v>14</v>
      </c>
      <c r="P256" s="31" t="s">
        <v>561</v>
      </c>
      <c r="R256" s="42">
        <v>0.95</v>
      </c>
    </row>
    <row r="257" spans="1:18" s="31" customFormat="1" ht="26.4" x14ac:dyDescent="0.3">
      <c r="A257" s="26" t="s">
        <v>105</v>
      </c>
      <c r="B257" s="26" t="s">
        <v>57</v>
      </c>
      <c r="C257" s="26">
        <v>5224</v>
      </c>
      <c r="D257" s="26" t="s">
        <v>1155</v>
      </c>
      <c r="E257" s="26" t="s">
        <v>102</v>
      </c>
      <c r="F257" s="27" t="s">
        <v>103</v>
      </c>
      <c r="G257" s="27" t="s">
        <v>104</v>
      </c>
      <c r="H257" s="27" t="s">
        <v>19</v>
      </c>
      <c r="I257" s="28">
        <v>0</v>
      </c>
      <c r="J257" s="33">
        <v>0</v>
      </c>
      <c r="K257" s="28">
        <f t="shared" si="20"/>
        <v>0</v>
      </c>
      <c r="L257" s="26" t="s">
        <v>32</v>
      </c>
      <c r="M257" s="26"/>
      <c r="N257" s="27" t="s">
        <v>83</v>
      </c>
      <c r="O257" s="30" t="s">
        <v>14</v>
      </c>
      <c r="P257" s="31" t="s">
        <v>561</v>
      </c>
      <c r="R257" s="42">
        <v>0.95</v>
      </c>
    </row>
    <row r="258" spans="1:18" ht="26.4" x14ac:dyDescent="0.3">
      <c r="A258" s="15" t="s">
        <v>265</v>
      </c>
      <c r="B258" s="7" t="s">
        <v>64</v>
      </c>
      <c r="C258" s="15">
        <v>5224</v>
      </c>
      <c r="D258" s="7" t="s">
        <v>451</v>
      </c>
      <c r="E258" s="15" t="s">
        <v>248</v>
      </c>
      <c r="F258" s="15" t="s">
        <v>249</v>
      </c>
      <c r="G258" s="15" t="s">
        <v>249</v>
      </c>
      <c r="H258" s="15" t="s">
        <v>19</v>
      </c>
      <c r="I258" s="16">
        <v>1</v>
      </c>
      <c r="J258" s="14">
        <v>204000000</v>
      </c>
      <c r="K258" s="16">
        <f t="shared" si="20"/>
        <v>204000000</v>
      </c>
      <c r="L258" s="7" t="s">
        <v>32</v>
      </c>
      <c r="M258" s="15"/>
      <c r="N258" s="15" t="s">
        <v>33</v>
      </c>
      <c r="O258" s="17" t="s">
        <v>14</v>
      </c>
      <c r="P258" s="11" t="s">
        <v>560</v>
      </c>
      <c r="R258" s="35">
        <v>0.95</v>
      </c>
    </row>
    <row r="259" spans="1:18" ht="66" x14ac:dyDescent="0.3">
      <c r="A259" s="15" t="s">
        <v>265</v>
      </c>
      <c r="B259" s="7" t="s">
        <v>64</v>
      </c>
      <c r="C259" s="15">
        <v>5224</v>
      </c>
      <c r="D259" s="7" t="s">
        <v>452</v>
      </c>
      <c r="E259" s="15" t="s">
        <v>250</v>
      </c>
      <c r="F259" s="15" t="s">
        <v>251</v>
      </c>
      <c r="G259" s="15" t="s">
        <v>251</v>
      </c>
      <c r="H259" s="15" t="s">
        <v>19</v>
      </c>
      <c r="I259" s="16">
        <v>1</v>
      </c>
      <c r="J259" s="14">
        <v>79250000</v>
      </c>
      <c r="K259" s="16">
        <f t="shared" si="20"/>
        <v>79250000</v>
      </c>
      <c r="L259" s="7" t="s">
        <v>32</v>
      </c>
      <c r="M259" s="15"/>
      <c r="N259" s="15" t="s">
        <v>33</v>
      </c>
      <c r="O259" s="17" t="s">
        <v>14</v>
      </c>
      <c r="P259" s="11" t="s">
        <v>560</v>
      </c>
      <c r="R259" s="35">
        <v>0.95</v>
      </c>
    </row>
    <row r="260" spans="1:18" ht="52.8" x14ac:dyDescent="0.3">
      <c r="A260" s="15" t="s">
        <v>265</v>
      </c>
      <c r="B260" s="7" t="s">
        <v>64</v>
      </c>
      <c r="C260" s="15">
        <v>5224</v>
      </c>
      <c r="D260" s="7" t="s">
        <v>640</v>
      </c>
      <c r="E260" s="15" t="s">
        <v>252</v>
      </c>
      <c r="F260" s="15" t="s">
        <v>253</v>
      </c>
      <c r="G260" s="15" t="s">
        <v>253</v>
      </c>
      <c r="H260" s="15" t="s">
        <v>19</v>
      </c>
      <c r="I260" s="16">
        <v>1</v>
      </c>
      <c r="J260" s="14">
        <v>72845425.862068996</v>
      </c>
      <c r="K260" s="16">
        <f t="shared" si="20"/>
        <v>72845425.862068996</v>
      </c>
      <c r="L260" s="7" t="s">
        <v>461</v>
      </c>
      <c r="M260" s="15"/>
      <c r="N260" s="15" t="s">
        <v>33</v>
      </c>
      <c r="O260" s="17" t="s">
        <v>14</v>
      </c>
      <c r="P260" s="11" t="s">
        <v>560</v>
      </c>
      <c r="R260" s="35">
        <v>0.95</v>
      </c>
    </row>
    <row r="261" spans="1:18" ht="52.8" x14ac:dyDescent="0.3">
      <c r="A261" s="7" t="s">
        <v>237</v>
      </c>
      <c r="B261" s="7" t="s">
        <v>64</v>
      </c>
      <c r="C261" s="15">
        <v>5224</v>
      </c>
      <c r="D261" s="7" t="s">
        <v>641</v>
      </c>
      <c r="E261" s="15" t="s">
        <v>254</v>
      </c>
      <c r="F261" s="15" t="s">
        <v>255</v>
      </c>
      <c r="G261" s="15" t="s">
        <v>256</v>
      </c>
      <c r="H261" s="15" t="s">
        <v>19</v>
      </c>
      <c r="I261" s="16">
        <v>1</v>
      </c>
      <c r="J261" s="14">
        <v>145945000</v>
      </c>
      <c r="K261" s="16">
        <f t="shared" si="20"/>
        <v>145945000</v>
      </c>
      <c r="L261" s="7" t="s">
        <v>32</v>
      </c>
      <c r="M261" s="15"/>
      <c r="N261" s="15" t="s">
        <v>33</v>
      </c>
      <c r="O261" s="17" t="s">
        <v>14</v>
      </c>
      <c r="P261" s="11" t="s">
        <v>560</v>
      </c>
      <c r="R261" s="35">
        <v>0.95</v>
      </c>
    </row>
    <row r="262" spans="1:18" ht="26.4" x14ac:dyDescent="0.3">
      <c r="A262" s="7" t="s">
        <v>237</v>
      </c>
      <c r="B262" s="7" t="s">
        <v>64</v>
      </c>
      <c r="C262" s="15">
        <v>5224</v>
      </c>
      <c r="D262" s="7" t="s">
        <v>453</v>
      </c>
      <c r="E262" s="15" t="s">
        <v>257</v>
      </c>
      <c r="F262" s="15" t="s">
        <v>258</v>
      </c>
      <c r="G262" s="15" t="s">
        <v>259</v>
      </c>
      <c r="H262" s="15" t="s">
        <v>19</v>
      </c>
      <c r="I262" s="16">
        <v>1</v>
      </c>
      <c r="J262" s="14">
        <v>13650000</v>
      </c>
      <c r="K262" s="16">
        <f t="shared" si="20"/>
        <v>13650000</v>
      </c>
      <c r="L262" s="7" t="s">
        <v>32</v>
      </c>
      <c r="M262" s="15"/>
      <c r="N262" s="15" t="s">
        <v>33</v>
      </c>
      <c r="O262" s="17" t="s">
        <v>14</v>
      </c>
      <c r="P262" s="11" t="s">
        <v>560</v>
      </c>
      <c r="R262" s="35">
        <v>0.95</v>
      </c>
    </row>
    <row r="263" spans="1:18" s="31" customFormat="1" ht="52.8" x14ac:dyDescent="0.3">
      <c r="A263" s="26" t="s">
        <v>237</v>
      </c>
      <c r="B263" s="26" t="s">
        <v>64</v>
      </c>
      <c r="C263" s="27">
        <v>5224</v>
      </c>
      <c r="D263" s="26" t="s">
        <v>639</v>
      </c>
      <c r="E263" s="27" t="s">
        <v>260</v>
      </c>
      <c r="F263" s="27" t="s">
        <v>261</v>
      </c>
      <c r="G263" s="27" t="s">
        <v>262</v>
      </c>
      <c r="H263" s="27" t="s">
        <v>19</v>
      </c>
      <c r="I263" s="28">
        <v>0</v>
      </c>
      <c r="J263" s="29">
        <v>0</v>
      </c>
      <c r="K263" s="28">
        <f t="shared" si="20"/>
        <v>0</v>
      </c>
      <c r="L263" s="26" t="s">
        <v>32</v>
      </c>
      <c r="M263" s="27"/>
      <c r="N263" s="27" t="s">
        <v>33</v>
      </c>
      <c r="O263" s="30" t="s">
        <v>14</v>
      </c>
      <c r="P263" s="31" t="s">
        <v>560</v>
      </c>
      <c r="R263" s="42">
        <v>0.95</v>
      </c>
    </row>
    <row r="264" spans="1:18" ht="26.4" x14ac:dyDescent="0.3">
      <c r="A264" s="7" t="s">
        <v>237</v>
      </c>
      <c r="B264" s="7" t="s">
        <v>87</v>
      </c>
      <c r="C264" s="15">
        <v>5224</v>
      </c>
      <c r="D264" s="7" t="s">
        <v>454</v>
      </c>
      <c r="E264" s="15" t="s">
        <v>263</v>
      </c>
      <c r="F264" s="15" t="s">
        <v>264</v>
      </c>
      <c r="G264" s="15" t="s">
        <v>264</v>
      </c>
      <c r="H264" s="15" t="s">
        <v>19</v>
      </c>
      <c r="I264" s="16">
        <v>1</v>
      </c>
      <c r="J264" s="14">
        <v>249050905.84687501</v>
      </c>
      <c r="K264" s="16">
        <f t="shared" si="20"/>
        <v>249050905.84687501</v>
      </c>
      <c r="L264" s="7" t="s">
        <v>32</v>
      </c>
      <c r="M264" s="15"/>
      <c r="N264" s="15" t="s">
        <v>33</v>
      </c>
      <c r="O264" s="17" t="s">
        <v>14</v>
      </c>
      <c r="P264" s="11" t="s">
        <v>560</v>
      </c>
      <c r="R264" s="35">
        <v>0.95</v>
      </c>
    </row>
    <row r="265" spans="1:18" ht="26.4" x14ac:dyDescent="0.3">
      <c r="A265" s="7" t="s">
        <v>109</v>
      </c>
      <c r="B265" s="7" t="s">
        <v>57</v>
      </c>
      <c r="C265" s="7">
        <v>5224</v>
      </c>
      <c r="D265" s="7" t="s">
        <v>1082</v>
      </c>
      <c r="E265" s="7" t="s">
        <v>1140</v>
      </c>
      <c r="F265" s="15" t="s">
        <v>1141</v>
      </c>
      <c r="G265" s="15" t="s">
        <v>1083</v>
      </c>
      <c r="H265" s="15" t="s">
        <v>19</v>
      </c>
      <c r="I265" s="16">
        <v>1</v>
      </c>
      <c r="J265" s="6">
        <v>6726000</v>
      </c>
      <c r="K265" s="16">
        <f t="shared" si="20"/>
        <v>6726000</v>
      </c>
      <c r="L265" s="7" t="s">
        <v>32</v>
      </c>
      <c r="M265" s="7"/>
      <c r="N265" s="15" t="s">
        <v>83</v>
      </c>
      <c r="O265" s="17" t="s">
        <v>14</v>
      </c>
      <c r="P265" s="11" t="s">
        <v>559</v>
      </c>
      <c r="R265" s="35">
        <v>0.95</v>
      </c>
    </row>
    <row r="266" spans="1:18" ht="26.4" x14ac:dyDescent="0.3">
      <c r="A266" s="7" t="s">
        <v>109</v>
      </c>
      <c r="B266" s="7" t="s">
        <v>57</v>
      </c>
      <c r="C266" s="7">
        <v>5224</v>
      </c>
      <c r="D266" s="7" t="s">
        <v>455</v>
      </c>
      <c r="E266" s="7" t="s">
        <v>381</v>
      </c>
      <c r="F266" s="15" t="s">
        <v>382</v>
      </c>
      <c r="G266" s="15" t="s">
        <v>383</v>
      </c>
      <c r="H266" s="15" t="s">
        <v>19</v>
      </c>
      <c r="I266" s="16">
        <v>1</v>
      </c>
      <c r="J266" s="6">
        <v>2315000</v>
      </c>
      <c r="K266" s="16">
        <f t="shared" si="20"/>
        <v>2315000</v>
      </c>
      <c r="L266" s="6" t="s">
        <v>32</v>
      </c>
      <c r="M266" s="7"/>
      <c r="N266" s="15" t="s">
        <v>100</v>
      </c>
      <c r="O266" s="17" t="s">
        <v>14</v>
      </c>
      <c r="P266" s="11" t="s">
        <v>559</v>
      </c>
      <c r="R266" s="35">
        <v>0.95</v>
      </c>
    </row>
    <row r="267" spans="1:18" ht="39.6" x14ac:dyDescent="0.3">
      <c r="A267" s="7" t="s">
        <v>109</v>
      </c>
      <c r="B267" s="7" t="s">
        <v>57</v>
      </c>
      <c r="C267" s="7">
        <v>5224</v>
      </c>
      <c r="D267" s="7" t="s">
        <v>964</v>
      </c>
      <c r="E267" s="7" t="s">
        <v>384</v>
      </c>
      <c r="F267" s="15" t="s">
        <v>385</v>
      </c>
      <c r="G267" s="15" t="s">
        <v>386</v>
      </c>
      <c r="H267" s="15" t="s">
        <v>19</v>
      </c>
      <c r="I267" s="16">
        <v>1</v>
      </c>
      <c r="J267" s="6">
        <v>2500000</v>
      </c>
      <c r="K267" s="16">
        <f t="shared" si="20"/>
        <v>2500000</v>
      </c>
      <c r="L267" s="6" t="s">
        <v>32</v>
      </c>
      <c r="M267" s="7"/>
      <c r="N267" s="15" t="s">
        <v>100</v>
      </c>
      <c r="O267" s="17" t="s">
        <v>14</v>
      </c>
      <c r="P267" s="11" t="s">
        <v>559</v>
      </c>
      <c r="R267" s="35">
        <v>0.95</v>
      </c>
    </row>
    <row r="268" spans="1:18" ht="92.4" x14ac:dyDescent="0.3">
      <c r="A268" s="7" t="s">
        <v>568</v>
      </c>
      <c r="B268" s="7" t="s">
        <v>57</v>
      </c>
      <c r="C268" s="7">
        <v>5224</v>
      </c>
      <c r="D268" s="7" t="s">
        <v>456</v>
      </c>
      <c r="E268" s="7" t="s">
        <v>569</v>
      </c>
      <c r="F268" s="15" t="s">
        <v>570</v>
      </c>
      <c r="G268" s="15" t="s">
        <v>570</v>
      </c>
      <c r="H268" s="15" t="s">
        <v>19</v>
      </c>
      <c r="I268" s="16">
        <v>1</v>
      </c>
      <c r="J268" s="6">
        <v>148050000</v>
      </c>
      <c r="K268" s="16">
        <f t="shared" si="20"/>
        <v>148050000</v>
      </c>
      <c r="L268" s="6" t="s">
        <v>32</v>
      </c>
      <c r="M268" s="7"/>
      <c r="N268" s="15" t="s">
        <v>33</v>
      </c>
      <c r="O268" s="17" t="s">
        <v>14</v>
      </c>
      <c r="P268" s="11" t="s">
        <v>559</v>
      </c>
      <c r="R268" s="35">
        <v>0.95</v>
      </c>
    </row>
    <row r="269" spans="1:18" ht="52.8" x14ac:dyDescent="0.3">
      <c r="A269" s="7" t="s">
        <v>589</v>
      </c>
      <c r="B269" s="7" t="s">
        <v>57</v>
      </c>
      <c r="C269" s="7">
        <v>5224</v>
      </c>
      <c r="D269" s="7" t="s">
        <v>457</v>
      </c>
      <c r="E269" s="7" t="s">
        <v>590</v>
      </c>
      <c r="F269" s="15" t="s">
        <v>591</v>
      </c>
      <c r="G269" s="15" t="s">
        <v>592</v>
      </c>
      <c r="H269" s="15" t="s">
        <v>19</v>
      </c>
      <c r="I269" s="16">
        <v>1</v>
      </c>
      <c r="J269" s="6">
        <v>13612426</v>
      </c>
      <c r="K269" s="16">
        <f t="shared" si="20"/>
        <v>13612426</v>
      </c>
      <c r="L269" s="21" t="s">
        <v>609</v>
      </c>
      <c r="M269" s="7"/>
      <c r="N269" s="15" t="s">
        <v>83</v>
      </c>
      <c r="O269" s="17" t="s">
        <v>14</v>
      </c>
      <c r="P269" s="11" t="s">
        <v>559</v>
      </c>
      <c r="R269" s="35">
        <v>0.95</v>
      </c>
    </row>
    <row r="270" spans="1:18" ht="26.4" x14ac:dyDescent="0.3">
      <c r="A270" s="7" t="s">
        <v>589</v>
      </c>
      <c r="B270" s="7" t="s">
        <v>57</v>
      </c>
      <c r="C270" s="7">
        <v>5224</v>
      </c>
      <c r="D270" s="7" t="s">
        <v>458</v>
      </c>
      <c r="E270" s="7" t="s">
        <v>593</v>
      </c>
      <c r="F270" s="15" t="s">
        <v>594</v>
      </c>
      <c r="G270" s="15" t="s">
        <v>595</v>
      </c>
      <c r="H270" s="15" t="s">
        <v>19</v>
      </c>
      <c r="I270" s="16">
        <v>1</v>
      </c>
      <c r="J270" s="6">
        <v>2136550</v>
      </c>
      <c r="K270" s="16">
        <f t="shared" si="20"/>
        <v>2136550</v>
      </c>
      <c r="L270" s="21" t="s">
        <v>609</v>
      </c>
      <c r="M270" s="7"/>
      <c r="N270" s="15" t="s">
        <v>83</v>
      </c>
      <c r="O270" s="17" t="s">
        <v>14</v>
      </c>
      <c r="P270" s="11" t="s">
        <v>559</v>
      </c>
      <c r="R270" s="35">
        <v>0.95</v>
      </c>
    </row>
    <row r="271" spans="1:18" ht="66" x14ac:dyDescent="0.3">
      <c r="A271" s="7" t="s">
        <v>589</v>
      </c>
      <c r="B271" s="7" t="s">
        <v>57</v>
      </c>
      <c r="C271" s="7">
        <v>5224</v>
      </c>
      <c r="D271" s="7" t="s">
        <v>459</v>
      </c>
      <c r="E271" s="7" t="s">
        <v>596</v>
      </c>
      <c r="F271" s="15" t="s">
        <v>597</v>
      </c>
      <c r="G271" s="15" t="s">
        <v>598</v>
      </c>
      <c r="H271" s="15" t="s">
        <v>19</v>
      </c>
      <c r="I271" s="16">
        <v>1</v>
      </c>
      <c r="J271" s="6">
        <v>155700</v>
      </c>
      <c r="K271" s="16">
        <f t="shared" si="20"/>
        <v>155700</v>
      </c>
      <c r="L271" s="21" t="s">
        <v>609</v>
      </c>
      <c r="M271" s="7"/>
      <c r="N271" s="15" t="s">
        <v>606</v>
      </c>
      <c r="O271" s="17" t="s">
        <v>14</v>
      </c>
      <c r="P271" s="11" t="s">
        <v>559</v>
      </c>
      <c r="R271" s="35">
        <v>0.95</v>
      </c>
    </row>
    <row r="272" spans="1:18" ht="39.6" x14ac:dyDescent="0.3">
      <c r="A272" s="7" t="s">
        <v>237</v>
      </c>
      <c r="B272" s="7" t="s">
        <v>64</v>
      </c>
      <c r="C272" s="15">
        <v>5224</v>
      </c>
      <c r="D272" s="7" t="s">
        <v>460</v>
      </c>
      <c r="E272" s="15" t="s">
        <v>599</v>
      </c>
      <c r="F272" s="15" t="s">
        <v>600</v>
      </c>
      <c r="G272" s="15" t="s">
        <v>601</v>
      </c>
      <c r="H272" s="15" t="s">
        <v>19</v>
      </c>
      <c r="I272" s="14">
        <v>1</v>
      </c>
      <c r="J272" s="14">
        <v>44393601.278343402</v>
      </c>
      <c r="K272" s="16">
        <f t="shared" si="20"/>
        <v>44393601.278343402</v>
      </c>
      <c r="L272" s="7" t="s">
        <v>32</v>
      </c>
      <c r="M272" s="15"/>
      <c r="N272" s="15" t="s">
        <v>33</v>
      </c>
      <c r="O272" s="17" t="s">
        <v>14</v>
      </c>
      <c r="P272" s="11" t="s">
        <v>560</v>
      </c>
      <c r="R272" s="35">
        <v>0.95</v>
      </c>
    </row>
    <row r="273" spans="1:18" ht="52.8" x14ac:dyDescent="0.3">
      <c r="A273" s="7" t="s">
        <v>237</v>
      </c>
      <c r="B273" s="7" t="s">
        <v>64</v>
      </c>
      <c r="C273" s="15">
        <v>5224</v>
      </c>
      <c r="D273" s="7" t="s">
        <v>623</v>
      </c>
      <c r="E273" s="15" t="s">
        <v>92</v>
      </c>
      <c r="F273" s="15" t="s">
        <v>78</v>
      </c>
      <c r="G273" s="15" t="s">
        <v>602</v>
      </c>
      <c r="H273" s="15" t="s">
        <v>19</v>
      </c>
      <c r="I273" s="14">
        <v>1</v>
      </c>
      <c r="J273" s="14">
        <v>67292400</v>
      </c>
      <c r="K273" s="16">
        <f t="shared" si="20"/>
        <v>67292400</v>
      </c>
      <c r="L273" s="7" t="s">
        <v>32</v>
      </c>
      <c r="M273" s="15"/>
      <c r="N273" s="15" t="s">
        <v>33</v>
      </c>
      <c r="O273" s="17" t="s">
        <v>14</v>
      </c>
      <c r="P273" s="11" t="s">
        <v>560</v>
      </c>
      <c r="R273" s="35">
        <v>0.95</v>
      </c>
    </row>
    <row r="274" spans="1:18" ht="26.4" x14ac:dyDescent="0.3">
      <c r="A274" s="7" t="s">
        <v>237</v>
      </c>
      <c r="B274" s="7" t="s">
        <v>87</v>
      </c>
      <c r="C274" s="15">
        <v>5224</v>
      </c>
      <c r="D274" s="7" t="s">
        <v>624</v>
      </c>
      <c r="E274" s="15" t="s">
        <v>603</v>
      </c>
      <c r="F274" s="15" t="s">
        <v>604</v>
      </c>
      <c r="G274" s="15" t="s">
        <v>605</v>
      </c>
      <c r="H274" s="15" t="s">
        <v>19</v>
      </c>
      <c r="I274" s="14">
        <v>1</v>
      </c>
      <c r="J274" s="14">
        <v>555935109.60707998</v>
      </c>
      <c r="K274" s="16">
        <f t="shared" si="20"/>
        <v>555935109.60707998</v>
      </c>
      <c r="L274" s="21" t="s">
        <v>461</v>
      </c>
      <c r="M274" s="51"/>
      <c r="N274" s="15" t="s">
        <v>33</v>
      </c>
      <c r="O274" s="17" t="s">
        <v>14</v>
      </c>
      <c r="P274" s="11" t="s">
        <v>560</v>
      </c>
      <c r="R274" s="35">
        <v>0.95</v>
      </c>
    </row>
    <row r="275" spans="1:18" ht="26.4" x14ac:dyDescent="0.3">
      <c r="A275" s="7" t="s">
        <v>237</v>
      </c>
      <c r="B275" s="7" t="s">
        <v>64</v>
      </c>
      <c r="C275" s="15">
        <v>5224</v>
      </c>
      <c r="D275" s="7" t="s">
        <v>625</v>
      </c>
      <c r="E275" s="15" t="s">
        <v>607</v>
      </c>
      <c r="F275" s="15" t="s">
        <v>608</v>
      </c>
      <c r="G275" s="15" t="s">
        <v>608</v>
      </c>
      <c r="H275" s="15" t="s">
        <v>19</v>
      </c>
      <c r="I275" s="16">
        <v>1</v>
      </c>
      <c r="J275" s="14">
        <v>87814009.752000004</v>
      </c>
      <c r="K275" s="16">
        <f t="shared" si="20"/>
        <v>87814009.752000004</v>
      </c>
      <c r="L275" s="7" t="s">
        <v>32</v>
      </c>
      <c r="M275" s="15"/>
      <c r="N275" s="15" t="s">
        <v>33</v>
      </c>
      <c r="O275" s="17" t="s">
        <v>14</v>
      </c>
      <c r="P275" s="11" t="s">
        <v>560</v>
      </c>
      <c r="R275" s="35">
        <v>0.95</v>
      </c>
    </row>
    <row r="276" spans="1:18" ht="52.8" x14ac:dyDescent="0.3">
      <c r="A276" s="7" t="s">
        <v>642</v>
      </c>
      <c r="B276" s="20" t="s">
        <v>57</v>
      </c>
      <c r="C276" s="15">
        <v>5224</v>
      </c>
      <c r="D276" s="7" t="s">
        <v>626</v>
      </c>
      <c r="E276" s="15" t="s">
        <v>611</v>
      </c>
      <c r="F276" s="15" t="s">
        <v>615</v>
      </c>
      <c r="G276" s="15" t="s">
        <v>618</v>
      </c>
      <c r="H276" s="15" t="s">
        <v>19</v>
      </c>
      <c r="I276" s="16">
        <v>1</v>
      </c>
      <c r="J276" s="14">
        <f>1722.066*1000</f>
        <v>1722066</v>
      </c>
      <c r="K276" s="16">
        <f t="shared" si="20"/>
        <v>1722066</v>
      </c>
      <c r="L276" s="7" t="s">
        <v>32</v>
      </c>
      <c r="M276" s="15"/>
      <c r="N276" s="15" t="s">
        <v>85</v>
      </c>
      <c r="O276" s="17" t="s">
        <v>14</v>
      </c>
      <c r="P276" s="11" t="s">
        <v>559</v>
      </c>
      <c r="R276" s="35">
        <v>0.95</v>
      </c>
    </row>
    <row r="277" spans="1:18" ht="26.4" x14ac:dyDescent="0.3">
      <c r="A277" s="7" t="s">
        <v>642</v>
      </c>
      <c r="B277" s="20" t="s">
        <v>57</v>
      </c>
      <c r="C277" s="15">
        <v>5224</v>
      </c>
      <c r="D277" s="7" t="s">
        <v>627</v>
      </c>
      <c r="E277" s="15" t="s">
        <v>613</v>
      </c>
      <c r="F277" s="15" t="s">
        <v>612</v>
      </c>
      <c r="G277" s="15" t="s">
        <v>616</v>
      </c>
      <c r="H277" s="15" t="s">
        <v>19</v>
      </c>
      <c r="I277" s="16">
        <v>1</v>
      </c>
      <c r="J277" s="14">
        <f>22980*1000</f>
        <v>22980000</v>
      </c>
      <c r="K277" s="16">
        <f t="shared" ref="K277:K280" si="21">I277*J277</f>
        <v>22980000</v>
      </c>
      <c r="L277" s="7" t="s">
        <v>619</v>
      </c>
      <c r="M277" s="15"/>
      <c r="N277" s="15" t="s">
        <v>33</v>
      </c>
      <c r="O277" s="17" t="s">
        <v>14</v>
      </c>
      <c r="P277" s="11" t="s">
        <v>559</v>
      </c>
      <c r="R277" s="35">
        <v>0.95</v>
      </c>
    </row>
    <row r="278" spans="1:18" ht="26.4" x14ac:dyDescent="0.3">
      <c r="A278" s="7" t="s">
        <v>237</v>
      </c>
      <c r="B278" s="20" t="s">
        <v>57</v>
      </c>
      <c r="C278" s="15">
        <v>5224</v>
      </c>
      <c r="D278" s="7" t="s">
        <v>643</v>
      </c>
      <c r="E278" s="15" t="s">
        <v>644</v>
      </c>
      <c r="F278" s="15" t="s">
        <v>645</v>
      </c>
      <c r="G278" s="15" t="s">
        <v>646</v>
      </c>
      <c r="H278" s="15" t="s">
        <v>19</v>
      </c>
      <c r="I278" s="16">
        <v>1</v>
      </c>
      <c r="J278" s="14">
        <v>32117647.199999999</v>
      </c>
      <c r="K278" s="16">
        <f t="shared" si="21"/>
        <v>32117647.199999999</v>
      </c>
      <c r="L278" s="7" t="s">
        <v>32</v>
      </c>
      <c r="M278" s="15"/>
      <c r="N278" s="15" t="s">
        <v>85</v>
      </c>
      <c r="O278" s="17" t="s">
        <v>14</v>
      </c>
      <c r="P278" s="11" t="s">
        <v>560</v>
      </c>
      <c r="R278" s="35">
        <v>0.95</v>
      </c>
    </row>
    <row r="279" spans="1:18" s="31" customFormat="1" ht="39.6" x14ac:dyDescent="0.3">
      <c r="A279" s="26" t="s">
        <v>109</v>
      </c>
      <c r="B279" s="55" t="s">
        <v>57</v>
      </c>
      <c r="C279" s="27">
        <v>5224</v>
      </c>
      <c r="D279" s="26" t="s">
        <v>1151</v>
      </c>
      <c r="E279" s="27" t="s">
        <v>647</v>
      </c>
      <c r="F279" s="27" t="s">
        <v>648</v>
      </c>
      <c r="G279" s="27" t="s">
        <v>649</v>
      </c>
      <c r="H279" s="27" t="s">
        <v>19</v>
      </c>
      <c r="I279" s="28">
        <v>0</v>
      </c>
      <c r="J279" s="29">
        <v>0</v>
      </c>
      <c r="K279" s="28">
        <f t="shared" si="21"/>
        <v>0</v>
      </c>
      <c r="L279" s="26" t="s">
        <v>32</v>
      </c>
      <c r="M279" s="27"/>
      <c r="N279" s="27" t="s">
        <v>83</v>
      </c>
      <c r="O279" s="30" t="s">
        <v>14</v>
      </c>
      <c r="P279" s="31" t="s">
        <v>559</v>
      </c>
      <c r="R279" s="42">
        <v>0.95</v>
      </c>
    </row>
    <row r="280" spans="1:18" ht="52.8" x14ac:dyDescent="0.3">
      <c r="A280" s="7" t="s">
        <v>265</v>
      </c>
      <c r="B280" s="20" t="s">
        <v>57</v>
      </c>
      <c r="C280" s="15">
        <v>5224</v>
      </c>
      <c r="D280" s="7" t="s">
        <v>691</v>
      </c>
      <c r="E280" s="15" t="s">
        <v>692</v>
      </c>
      <c r="F280" s="15" t="s">
        <v>693</v>
      </c>
      <c r="G280" s="15" t="s">
        <v>694</v>
      </c>
      <c r="H280" s="15" t="s">
        <v>19</v>
      </c>
      <c r="I280" s="16">
        <v>1</v>
      </c>
      <c r="J280" s="14">
        <v>5400000</v>
      </c>
      <c r="K280" s="16">
        <f t="shared" si="21"/>
        <v>5400000</v>
      </c>
      <c r="L280" s="7" t="s">
        <v>32</v>
      </c>
      <c r="M280" s="15"/>
      <c r="N280" s="15" t="s">
        <v>85</v>
      </c>
      <c r="O280" s="17" t="s">
        <v>14</v>
      </c>
      <c r="P280" s="11" t="s">
        <v>560</v>
      </c>
      <c r="R280" s="35">
        <v>0.95</v>
      </c>
    </row>
    <row r="281" spans="1:18" ht="26.4" x14ac:dyDescent="0.3">
      <c r="A281" s="7" t="s">
        <v>56</v>
      </c>
      <c r="B281" s="20"/>
      <c r="C281" s="15">
        <v>5224</v>
      </c>
      <c r="D281" s="7" t="s">
        <v>878</v>
      </c>
      <c r="E281" s="15" t="s">
        <v>877</v>
      </c>
      <c r="F281" s="15" t="s">
        <v>879</v>
      </c>
      <c r="G281" s="15" t="s">
        <v>880</v>
      </c>
      <c r="H281" s="15" t="s">
        <v>19</v>
      </c>
      <c r="I281" s="16">
        <v>1</v>
      </c>
      <c r="J281" s="14">
        <v>83202000</v>
      </c>
      <c r="K281" s="16">
        <f>J281*I281</f>
        <v>83202000</v>
      </c>
      <c r="L281" s="7" t="s">
        <v>32</v>
      </c>
      <c r="M281" s="15"/>
      <c r="N281" s="15" t="s">
        <v>85</v>
      </c>
      <c r="O281" s="17" t="s">
        <v>14</v>
      </c>
      <c r="P281" s="11" t="s">
        <v>560</v>
      </c>
      <c r="R281" s="35">
        <v>0.95</v>
      </c>
    </row>
    <row r="282" spans="1:18" ht="26.4" x14ac:dyDescent="0.3">
      <c r="A282" s="7" t="s">
        <v>589</v>
      </c>
      <c r="B282" s="20"/>
      <c r="C282" s="15">
        <v>5224</v>
      </c>
      <c r="D282" s="7" t="s">
        <v>966</v>
      </c>
      <c r="E282" s="15" t="s">
        <v>887</v>
      </c>
      <c r="F282" s="15" t="s">
        <v>888</v>
      </c>
      <c r="G282" s="15" t="s">
        <v>967</v>
      </c>
      <c r="H282" s="15" t="s">
        <v>19</v>
      </c>
      <c r="I282" s="16">
        <v>1</v>
      </c>
      <c r="J282" s="14">
        <v>48000000</v>
      </c>
      <c r="K282" s="16">
        <f>J282*I282</f>
        <v>48000000</v>
      </c>
      <c r="L282" s="7" t="s">
        <v>889</v>
      </c>
      <c r="M282" s="15"/>
      <c r="N282" s="15" t="s">
        <v>100</v>
      </c>
      <c r="O282" s="17" t="s">
        <v>14</v>
      </c>
      <c r="P282" s="11" t="s">
        <v>559</v>
      </c>
      <c r="R282" s="35">
        <v>0.95</v>
      </c>
    </row>
    <row r="283" spans="1:18" ht="52.8" x14ac:dyDescent="0.3">
      <c r="A283" s="22" t="s">
        <v>582</v>
      </c>
      <c r="B283" s="20"/>
      <c r="C283" s="15">
        <v>5224</v>
      </c>
      <c r="D283" s="7" t="s">
        <v>1023</v>
      </c>
      <c r="E283" s="15" t="s">
        <v>613</v>
      </c>
      <c r="F283" s="15" t="s">
        <v>612</v>
      </c>
      <c r="G283" s="15" t="s">
        <v>935</v>
      </c>
      <c r="H283" s="15" t="s">
        <v>19</v>
      </c>
      <c r="I283" s="16">
        <v>1</v>
      </c>
      <c r="J283" s="14">
        <v>28272861</v>
      </c>
      <c r="K283" s="16">
        <f>J283*I283</f>
        <v>28272861</v>
      </c>
      <c r="L283" s="7" t="s">
        <v>657</v>
      </c>
      <c r="M283" s="15"/>
      <c r="N283" s="15" t="s">
        <v>83</v>
      </c>
      <c r="O283" s="17" t="s">
        <v>14</v>
      </c>
      <c r="P283" s="11" t="s">
        <v>559</v>
      </c>
      <c r="R283" s="35">
        <v>0.95</v>
      </c>
    </row>
    <row r="284" spans="1:18" ht="26.4" x14ac:dyDescent="0.3">
      <c r="A284" s="7" t="s">
        <v>589</v>
      </c>
      <c r="B284" s="20"/>
      <c r="C284" s="15">
        <v>5224</v>
      </c>
      <c r="D284" s="7" t="s">
        <v>969</v>
      </c>
      <c r="E284" s="15" t="s">
        <v>887</v>
      </c>
      <c r="F284" s="15" t="s">
        <v>888</v>
      </c>
      <c r="G284" s="15" t="s">
        <v>968</v>
      </c>
      <c r="H284" s="15" t="s">
        <v>19</v>
      </c>
      <c r="I284" s="16">
        <v>1</v>
      </c>
      <c r="J284" s="14">
        <v>48000000</v>
      </c>
      <c r="K284" s="16">
        <f>J284*I284</f>
        <v>48000000</v>
      </c>
      <c r="L284" s="7" t="s">
        <v>889</v>
      </c>
      <c r="M284" s="15"/>
      <c r="N284" s="15" t="s">
        <v>100</v>
      </c>
      <c r="O284" s="17" t="s">
        <v>14</v>
      </c>
      <c r="P284" s="11" t="s">
        <v>559</v>
      </c>
      <c r="R284" s="35">
        <v>0.95</v>
      </c>
    </row>
    <row r="285" spans="1:18" ht="26.4" x14ac:dyDescent="0.3">
      <c r="A285" s="7" t="s">
        <v>1032</v>
      </c>
      <c r="B285" s="20"/>
      <c r="C285" s="15">
        <v>5224</v>
      </c>
      <c r="D285" s="7" t="s">
        <v>1031</v>
      </c>
      <c r="E285" s="15" t="s">
        <v>1033</v>
      </c>
      <c r="F285" s="15" t="s">
        <v>1034</v>
      </c>
      <c r="G285" s="15" t="s">
        <v>1035</v>
      </c>
      <c r="H285" s="15" t="s">
        <v>19</v>
      </c>
      <c r="I285" s="16">
        <v>1</v>
      </c>
      <c r="J285" s="14">
        <v>370000</v>
      </c>
      <c r="K285" s="16">
        <f>J285*I285</f>
        <v>370000</v>
      </c>
      <c r="L285" s="7" t="s">
        <v>657</v>
      </c>
      <c r="M285" s="15"/>
      <c r="N285" s="15" t="s">
        <v>83</v>
      </c>
      <c r="O285" s="17" t="s">
        <v>14</v>
      </c>
      <c r="P285" s="11" t="s">
        <v>560</v>
      </c>
      <c r="R285" s="35">
        <v>0.95</v>
      </c>
    </row>
    <row r="286" spans="1:18" x14ac:dyDescent="0.3">
      <c r="A286" s="7"/>
      <c r="B286" s="20"/>
      <c r="C286" s="15">
        <v>5224</v>
      </c>
      <c r="D286" s="7"/>
      <c r="E286" s="15"/>
      <c r="F286" s="15"/>
      <c r="G286" s="15"/>
      <c r="H286" s="15"/>
      <c r="I286" s="16"/>
      <c r="J286" s="14"/>
      <c r="K286" s="16"/>
      <c r="L286" s="7"/>
      <c r="M286" s="15"/>
      <c r="N286" s="15"/>
      <c r="O286" s="17"/>
    </row>
    <row r="287" spans="1:18" s="1" customFormat="1" ht="14.4" x14ac:dyDescent="0.3">
      <c r="A287" s="63" t="s">
        <v>20</v>
      </c>
      <c r="B287" s="64"/>
      <c r="C287" s="64"/>
      <c r="D287" s="64"/>
      <c r="E287" s="64"/>
      <c r="F287" s="64"/>
      <c r="G287" s="64"/>
      <c r="H287" s="64"/>
      <c r="I287" s="64"/>
      <c r="J287" s="65"/>
      <c r="K287" s="9">
        <f>SUBTOTAL(9,K245:K286)</f>
        <v>2347596997.5463676</v>
      </c>
      <c r="L287" s="4"/>
      <c r="M287" s="4"/>
      <c r="N287" s="4"/>
      <c r="O287" s="4"/>
      <c r="R287" s="36"/>
    </row>
    <row r="288" spans="1:18" s="1" customFormat="1" ht="14.4" x14ac:dyDescent="0.3">
      <c r="A288" s="66" t="s">
        <v>21</v>
      </c>
      <c r="B288" s="67"/>
      <c r="C288" s="67"/>
      <c r="D288" s="67"/>
      <c r="E288" s="67"/>
      <c r="F288" s="67"/>
      <c r="G288" s="67"/>
      <c r="H288" s="67"/>
      <c r="I288" s="67"/>
      <c r="J288" s="68"/>
      <c r="K288" s="10">
        <f>K197+K243+K287</f>
        <v>11581320279.274925</v>
      </c>
      <c r="L288" s="5"/>
      <c r="M288" s="5"/>
      <c r="N288" s="5"/>
      <c r="O288" s="5"/>
      <c r="R288" s="36"/>
    </row>
  </sheetData>
  <autoFilter ref="A10:V10" xr:uid="{0FDB5AA6-34E0-4A70-BA57-369CFE3F6E5F}"/>
  <mergeCells count="13">
    <mergeCell ref="A287:J287"/>
    <mergeCell ref="A288:J288"/>
    <mergeCell ref="A11:O11"/>
    <mergeCell ref="A197:J197"/>
    <mergeCell ref="A198:O198"/>
    <mergeCell ref="A243:J243"/>
    <mergeCell ref="A244:O244"/>
    <mergeCell ref="S9:U9"/>
    <mergeCell ref="D7:L7"/>
    <mergeCell ref="N2:O2"/>
    <mergeCell ref="N3:O3"/>
    <mergeCell ref="N6:O6"/>
    <mergeCell ref="N4:O4"/>
  </mergeCells>
  <phoneticPr fontId="7" type="noConversion"/>
  <dataValidations count="1">
    <dataValidation type="list" allowBlank="1" showErrorMessage="1" sqref="F13:F14" xr:uid="{A4493154-D74F-4D67-A686-2DD08FB12A9B}">
      <formula1>геологи</formula1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Станбеков Куаныш Бекболатович</dc:creator>
  <cp:lastModifiedBy>Копжасар Асылмурат Нурланович</cp:lastModifiedBy>
  <cp:lastPrinted>2025-11-03T12:40:32Z</cp:lastPrinted>
  <dcterms:created xsi:type="dcterms:W3CDTF">2024-09-26T09:57:37Z</dcterms:created>
  <dcterms:modified xsi:type="dcterms:W3CDTF">2026-07-14T04:32:54Z</dcterms:modified>
</cp:coreProperties>
</file>