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Рабочий стол\Планы закупок и база данных\2026 год\УМК ВУ\ДПЗ утв 09.10.2025\Корр 12\"/>
    </mc:Choice>
  </mc:AlternateContent>
  <xr:revisionPtr revIDLastSave="0" documentId="13_ncr:1_{80BB2866-A5D0-4698-9C34-8665C8FB9F17}" xr6:coauthVersionLast="47" xr6:coauthVersionMax="47" xr10:uidLastSave="{00000000-0000-0000-0000-000000000000}"/>
  <bookViews>
    <workbookView xWindow="30612" yWindow="-72" windowWidth="30936" windowHeight="16896" xr2:uid="{00000000-000D-0000-FFFF-FFFF00000000}"/>
  </bookViews>
  <sheets>
    <sheet name="Plan Report" sheetId="1" r:id="rId1"/>
  </sheets>
  <definedNames>
    <definedName name="_xlnm._FilterDatabase" localSheetId="0" hidden="1">'Plan Report'!$A$11:$AG$63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6" i="1" l="1"/>
  <c r="W45" i="1"/>
  <c r="T46" i="1"/>
  <c r="T45" i="1"/>
  <c r="Q46" i="1"/>
  <c r="Q45" i="1"/>
  <c r="N46" i="1"/>
  <c r="N45" i="1"/>
  <c r="K46" i="1"/>
  <c r="K45" i="1"/>
  <c r="X45" i="1" l="1"/>
  <c r="X46" i="1"/>
  <c r="W37" i="1" l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17" i="1"/>
  <c r="X34" i="1" l="1"/>
  <c r="X26" i="1"/>
  <c r="X33" i="1"/>
  <c r="X31" i="1"/>
  <c r="X23" i="1"/>
  <c r="X37" i="1"/>
  <c r="X36" i="1"/>
  <c r="X30" i="1"/>
  <c r="X29" i="1"/>
  <c r="X25" i="1"/>
  <c r="X22" i="1"/>
  <c r="X21" i="1"/>
  <c r="X18" i="1"/>
  <c r="X32" i="1"/>
  <c r="X24" i="1"/>
  <c r="X28" i="1"/>
  <c r="X20" i="1"/>
  <c r="X35" i="1"/>
  <c r="X27" i="1"/>
  <c r="X19" i="1"/>
  <c r="X17" i="1"/>
  <c r="W16" i="1"/>
  <c r="W15" i="1"/>
  <c r="W14" i="1"/>
  <c r="W13" i="1"/>
  <c r="T16" i="1"/>
  <c r="T15" i="1"/>
  <c r="T14" i="1"/>
  <c r="T13" i="1"/>
  <c r="Q16" i="1"/>
  <c r="Q15" i="1"/>
  <c r="Q14" i="1"/>
  <c r="Q13" i="1"/>
  <c r="N14" i="1"/>
  <c r="N15" i="1"/>
  <c r="N16" i="1"/>
  <c r="K16" i="1"/>
  <c r="K15" i="1"/>
  <c r="K14" i="1"/>
  <c r="Q39" i="1" l="1"/>
  <c r="W39" i="1"/>
  <c r="T39" i="1"/>
  <c r="X14" i="1"/>
  <c r="X15" i="1"/>
  <c r="X16" i="1"/>
  <c r="W60" i="1" l="1"/>
  <c r="W59" i="1"/>
  <c r="W58" i="1"/>
  <c r="W57" i="1"/>
  <c r="W56" i="1"/>
  <c r="W55" i="1"/>
  <c r="W54" i="1"/>
  <c r="W53" i="1"/>
  <c r="W52" i="1"/>
  <c r="W51" i="1"/>
  <c r="W50" i="1"/>
  <c r="T60" i="1"/>
  <c r="T59" i="1"/>
  <c r="T58" i="1"/>
  <c r="T57" i="1"/>
  <c r="T56" i="1"/>
  <c r="T55" i="1"/>
  <c r="T54" i="1"/>
  <c r="T53" i="1"/>
  <c r="T52" i="1"/>
  <c r="T51" i="1"/>
  <c r="T50" i="1"/>
  <c r="Q60" i="1"/>
  <c r="Q59" i="1"/>
  <c r="Q58" i="1"/>
  <c r="Q57" i="1"/>
  <c r="Q56" i="1"/>
  <c r="Q55" i="1"/>
  <c r="Q54" i="1"/>
  <c r="Q53" i="1"/>
  <c r="Q52" i="1"/>
  <c r="Q51" i="1"/>
  <c r="Q50" i="1"/>
  <c r="N60" i="1"/>
  <c r="N59" i="1"/>
  <c r="N58" i="1"/>
  <c r="N57" i="1"/>
  <c r="N56" i="1"/>
  <c r="N55" i="1"/>
  <c r="N54" i="1"/>
  <c r="N53" i="1"/>
  <c r="N52" i="1"/>
  <c r="N51" i="1"/>
  <c r="N50" i="1"/>
  <c r="K51" i="1"/>
  <c r="K52" i="1"/>
  <c r="K53" i="1"/>
  <c r="K54" i="1"/>
  <c r="K55" i="1"/>
  <c r="K56" i="1"/>
  <c r="K57" i="1"/>
  <c r="K58" i="1"/>
  <c r="K59" i="1"/>
  <c r="K60" i="1"/>
  <c r="K50" i="1"/>
  <c r="W44" i="1"/>
  <c r="W43" i="1"/>
  <c r="W42" i="1"/>
  <c r="W41" i="1"/>
  <c r="T44" i="1"/>
  <c r="T43" i="1"/>
  <c r="T42" i="1"/>
  <c r="T41" i="1"/>
  <c r="Q44" i="1"/>
  <c r="Q43" i="1"/>
  <c r="Q42" i="1"/>
  <c r="Q41" i="1"/>
  <c r="N44" i="1"/>
  <c r="N43" i="1"/>
  <c r="N42" i="1"/>
  <c r="N41" i="1"/>
  <c r="K44" i="1"/>
  <c r="K43" i="1"/>
  <c r="K42" i="1"/>
  <c r="K41" i="1"/>
  <c r="N13" i="1"/>
  <c r="N39" i="1" s="1"/>
  <c r="K13" i="1"/>
  <c r="K39" i="1" s="1"/>
  <c r="T48" i="1" l="1"/>
  <c r="Q48" i="1"/>
  <c r="T62" i="1"/>
  <c r="Q62" i="1"/>
  <c r="K62" i="1"/>
  <c r="W62" i="1"/>
  <c r="N62" i="1"/>
  <c r="W48" i="1"/>
  <c r="K48" i="1"/>
  <c r="N48" i="1"/>
  <c r="X13" i="1"/>
  <c r="X39" i="1" s="1"/>
  <c r="X59" i="1"/>
  <c r="X60" i="1"/>
  <c r="X58" i="1"/>
  <c r="X44" i="1"/>
  <c r="X43" i="1"/>
  <c r="T63" i="1" l="1"/>
  <c r="N63" i="1"/>
  <c r="K63" i="1"/>
  <c r="W63" i="1"/>
  <c r="Q63" i="1"/>
  <c r="X57" i="1"/>
  <c r="X56" i="1"/>
  <c r="X54" i="1"/>
  <c r="X53" i="1"/>
  <c r="X52" i="1"/>
  <c r="X51" i="1"/>
  <c r="X41" i="1"/>
  <c r="X42" i="1"/>
  <c r="X48" i="1" l="1"/>
  <c r="X50" i="1"/>
  <c r="X62" i="1" s="1"/>
  <c r="X63" i="1" l="1"/>
</calcChain>
</file>

<file path=xl/sharedStrings.xml><?xml version="1.0" encoding="utf-8"?>
<sst xmlns="http://schemas.openxmlformats.org/spreadsheetml/2006/main" count="477" uniqueCount="205">
  <si>
    <t>Способ закупок</t>
  </si>
  <si>
    <t>Единица измерения</t>
  </si>
  <si>
    <t>2. Работы</t>
  </si>
  <si>
    <t>Итого по работам</t>
  </si>
  <si>
    <t>3. Услуги</t>
  </si>
  <si>
    <t>Итого по услугам</t>
  </si>
  <si>
    <t>Итого</t>
  </si>
  <si>
    <t>1 Р</t>
  </si>
  <si>
    <t>1 У</t>
  </si>
  <si>
    <t>Номер контракта на недропользование</t>
  </si>
  <si>
    <t>Код предмета закупа</t>
  </si>
  <si>
    <t>Код товаров, работ или услуг по Единому номенклатурному справочнику товаров, работ и услуг</t>
  </si>
  <si>
    <t>Наименование и краткое (дополнительное) описание приобретаемых товаров, работ и услуг</t>
  </si>
  <si>
    <t>Планируемый объем закупа в натуральном выражении</t>
  </si>
  <si>
    <t>Планируемая сумма закупа без учета налога на добавленную стоимость, тенге</t>
  </si>
  <si>
    <t>БИН недропользователя</t>
  </si>
  <si>
    <t>091040003677</t>
  </si>
  <si>
    <t>УТВЕРЖДЕНО:</t>
  </si>
  <si>
    <t>Генеральный директор 
ТОО "Урихтау Оперейтинг"</t>
  </si>
  <si>
    <t>Умиров А.С.</t>
  </si>
  <si>
    <t>Форма долгосрочной программы закупок товаров, работ и услуг на 2026-2030 г.г.</t>
  </si>
  <si>
    <t>АБП</t>
  </si>
  <si>
    <t>АВС - категория</t>
  </si>
  <si>
    <t xml:space="preserve">Итоговая сумма за период 2026-2030 </t>
  </si>
  <si>
    <t>Наименование закупаемых товаров, работ и услуг согласно ЕНС ТРУ</t>
  </si>
  <si>
    <t>Срок осуществления закупок (указывать в каком квартале планируется закупка)</t>
  </si>
  <si>
    <t>"____"___________________2025 г.</t>
  </si>
  <si>
    <t>B</t>
  </si>
  <si>
    <t>611043.100.000000</t>
  </si>
  <si>
    <t>Услуги по доступу к Интернету</t>
  </si>
  <si>
    <t>Предоставление резервного канала доступа в Интернет на месторождение "Урихтау"</t>
  </si>
  <si>
    <t>4 квартал 2025</t>
  </si>
  <si>
    <t>841212.005.000000</t>
  </si>
  <si>
    <t>Услуги по оказанию стационарной многопрофильной медицинской помощи</t>
  </si>
  <si>
    <t>Оказание медицинских услуг сотрудникам Товарищества на месторождении Восточный Урихтау</t>
  </si>
  <si>
    <t>Услуга</t>
  </si>
  <si>
    <t>ОТ</t>
  </si>
  <si>
    <t>749020.000.000091</t>
  </si>
  <si>
    <t>Услуги по проведению производственного мониторинга</t>
  </si>
  <si>
    <t>Услуги производственного контроля состоянии условии труда на рабочих местах</t>
  </si>
  <si>
    <t>1 квартал 2026</t>
  </si>
  <si>
    <t>В</t>
  </si>
  <si>
    <t>Ответственный сотрдуник ОЗиМТС</t>
  </si>
  <si>
    <t>Прмечание</t>
  </si>
  <si>
    <t>390011.000.000000</t>
  </si>
  <si>
    <t xml:space="preserve">Работы по рекультивации и восстановлению земель </t>
  </si>
  <si>
    <t>Техническая и биологическая рекультивация территорий ТНЗ</t>
  </si>
  <si>
    <t>639910.000.000006</t>
  </si>
  <si>
    <t xml:space="preserve">Услуги по подготовке информационных материалов и публикации/размещению в средствах массовой информации </t>
  </si>
  <si>
    <t>Услуги по освещению природоохранной деятельности в средствах массовой информации</t>
  </si>
  <si>
    <t>702110.000.000000</t>
  </si>
  <si>
    <t xml:space="preserve">Услуги по поддержанию связи с общественностью/организациями </t>
  </si>
  <si>
    <t>Сопровождение и организация работ по проведению общественных слушаний</t>
  </si>
  <si>
    <t>749013.000.000010</t>
  </si>
  <si>
    <t xml:space="preserve">Услуги по верификации документов для получения квот и участия в Системе торговли квотами парниковых газов </t>
  </si>
  <si>
    <t>Верификация и валидация отчета инвентаризации выбросов парниковых газов</t>
  </si>
  <si>
    <t>А</t>
  </si>
  <si>
    <t>091012.900.000029</t>
  </si>
  <si>
    <t>Услуги по обслуживанию скважин</t>
  </si>
  <si>
    <t>Услуга по механизированной очистке лифта НКТ от АСПО</t>
  </si>
  <si>
    <t>773919.900.000035</t>
  </si>
  <si>
    <t>Услуги по аренде специальной техники с водителем</t>
  </si>
  <si>
    <t>С</t>
  </si>
  <si>
    <t>711219.900.010005</t>
  </si>
  <si>
    <t>Комплексные работы в инженерии нефтегазовой отрасли</t>
  </si>
  <si>
    <t>Выполнение комплексных работ в инженерии нефтегазовой отрасли по месторождению Восточный Урихтау</t>
  </si>
  <si>
    <t>Научное сопровождение по геологии и разработки месторождения Восточный Урихтау</t>
  </si>
  <si>
    <t>521019.900.000003</t>
  </si>
  <si>
    <t>Услуги по складированию/хранению грузов</t>
  </si>
  <si>
    <t>Хранение кернового материала и бурового шлама</t>
  </si>
  <si>
    <t>Отдл охраны труда и окружающей среды</t>
  </si>
  <si>
    <t>Производственно-технический отдел</t>
  </si>
  <si>
    <t>Служба геологии и разработки</t>
  </si>
  <si>
    <t>Группа информационных технологий</t>
  </si>
  <si>
    <t>ОИ ст.9.1. п.9.1.1. пп.1</t>
  </si>
  <si>
    <t>Работа</t>
  </si>
  <si>
    <t>2 Р</t>
  </si>
  <si>
    <t>3 Р</t>
  </si>
  <si>
    <t>4 У</t>
  </si>
  <si>
    <t>9 У</t>
  </si>
  <si>
    <t>5 У</t>
  </si>
  <si>
    <t>8 У</t>
  </si>
  <si>
    <t>Сейтимова Г. С,</t>
  </si>
  <si>
    <t>Копжасар А. Н.</t>
  </si>
  <si>
    <t>Савицкая А. И.</t>
  </si>
  <si>
    <t>2 У - 1</t>
  </si>
  <si>
    <t>3 У - 1</t>
  </si>
  <si>
    <t>7 У - Исключено</t>
  </si>
  <si>
    <t>6 У - Исключено</t>
  </si>
  <si>
    <t>Отдел капитального строительства</t>
  </si>
  <si>
    <t>4 Р</t>
  </si>
  <si>
    <t>711220.000.000004</t>
  </si>
  <si>
    <t>711220.000.000002</t>
  </si>
  <si>
    <t>Услуги по осуществлению технического надзора в сфере строительной деятельности</t>
  </si>
  <si>
    <t>Услуги по осуществлению авторского надзора</t>
  </si>
  <si>
    <t>410040.600.000000</t>
  </si>
  <si>
    <t>Комплексные работы по строительству «под ключ»</t>
  </si>
  <si>
    <t>Объекты Восточного Урихтау;
1.Строительство Цеха предварительной подготовки нефти и газа;
2.Строительство противорадиационного укрытия;
3.Строительство компрессорной станции на ЦППНГ для попутного газа с м.р ВУ;
4.Строительство двухпоточной  СИРГ (система измерения расхода газа);
5.Строительство мультифазной насосной станции;
6.Строительство газопровода от ЦППНГ до ГПЗ-3 ЖНГК для излишков газа;</t>
  </si>
  <si>
    <t>Услуги технического надзора на объекте: 
Объекты Восточного Урихтау;
1.Строительство Цеха предварительной подготовки нефти и газа;
2.Строительство противорадиационного укрытия;
3.Строительство компрессорной станции на ЦППНГ для попутного газа с м.р ВУ;
4.Строительство двухпоточной  СИРГ (система измерения расхода газа);
5.Строительство мультифазной насосной станции;
6.Строительство газопровода от ЦППНГ до ГПЗ-3 ЖНГК для излишков газа;</t>
  </si>
  <si>
    <t>Услуги авторского надзора на объекте:
Объекты Восточного Урихтау;
1.Строительство Цеха предварительной подготовки нефти и газа;
2.Строительство противорадиационного укрытия;
3.Строительство компрессорной станции на ЦППНГ для попутного газа с м.р ВУ;</t>
  </si>
  <si>
    <t>ОИ ст.9.1. п.9.1.1. пп.7</t>
  </si>
  <si>
    <t>1. Товары</t>
  </si>
  <si>
    <t>Отдел механики и энергетики</t>
  </si>
  <si>
    <t>1 Т</t>
  </si>
  <si>
    <t>273313.600.000003</t>
  </si>
  <si>
    <t>Заземлитель анодный, железокремнистый, блочный</t>
  </si>
  <si>
    <t>Штука</t>
  </si>
  <si>
    <t>Цена за единицу</t>
  </si>
  <si>
    <t>Анодный заземлитель железокремнистый</t>
  </si>
  <si>
    <t>ОИ ст.9.1. п.9.1.1. пп.15</t>
  </si>
  <si>
    <t>2 квартал 2026</t>
  </si>
  <si>
    <t>205959.200.000000</t>
  </si>
  <si>
    <t>Ингибитор коррозии</t>
  </si>
  <si>
    <t>205952.100.000303</t>
  </si>
  <si>
    <t>Реагент асфальтосмолистого и парафинового отложения</t>
  </si>
  <si>
    <t>Тонна</t>
  </si>
  <si>
    <t>Ингибитор коррозии для нефти</t>
  </si>
  <si>
    <t>Ингибитор коррозии для газа</t>
  </si>
  <si>
    <t>Реагент растворитель  асфальтосмолистого и парафинового отложения</t>
  </si>
  <si>
    <t>10 У-1</t>
  </si>
  <si>
    <t>Итого по товарам</t>
  </si>
  <si>
    <t>281331.000.000314</t>
  </si>
  <si>
    <t>281331.000.000240</t>
  </si>
  <si>
    <t>281331.000.000127</t>
  </si>
  <si>
    <t>259929.190.000109</t>
  </si>
  <si>
    <t>281331.000.000259</t>
  </si>
  <si>
    <t>281331.000.000260</t>
  </si>
  <si>
    <t>281331.000.000104</t>
  </si>
  <si>
    <t>281331.000.000022</t>
  </si>
  <si>
    <t>281331.000.000034</t>
  </si>
  <si>
    <t>281331.000.000107</t>
  </si>
  <si>
    <t>281331.000.000237</t>
  </si>
  <si>
    <t>221973.230.000013</t>
  </si>
  <si>
    <t>281314.900.000075</t>
  </si>
  <si>
    <t>281314.900.000075 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</si>
  <si>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</si>
  <si>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</si>
  <si>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</si>
  <si>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</si>
  <si>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</si>
  <si>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</si>
  <si>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</si>
  <si>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</si>
  <si>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</si>
  <si>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</si>
  <si>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</si>
  <si>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</si>
  <si>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</si>
  <si>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</si>
  <si>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</si>
  <si>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</si>
  <si>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</si>
  <si>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</si>
  <si>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</si>
  <si>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</si>
  <si>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</si>
  <si>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Вал ЦНС 38-44…220.01.000.12Т (по образцу) на насос ЦНСнт13-175 (5 ступеней)</t>
  </si>
  <si>
    <t>Вал ЦНС 38-44…220.01.000.12Т (по образцу) на насос ЦНСнт13-245 (7 ступеней)</t>
  </si>
  <si>
    <t>Корпус направляющего аппарата ЦНС13-175-01.003</t>
  </si>
  <si>
    <t>Колесо рабочее ЦНС 13-175.01.001</t>
  </si>
  <si>
    <t>Кольцо уплотняющее МС-30-0113</t>
  </si>
  <si>
    <t>Крышка всасывания ЦНС38- 110.1.01.013-Т</t>
  </si>
  <si>
    <t>Крышка нагнетания ЦНС38- 110.1.01.002-01</t>
  </si>
  <si>
    <t>Втулка МС-30М-0133</t>
  </si>
  <si>
    <t>Кольцо резиновое У0079-02 (сальники между секций⌀249, ⌀6,3)</t>
  </si>
  <si>
    <t>Кронштейн подшипника задний 4МСГ10.2.01.103-1-02Т (по образцу)</t>
  </si>
  <si>
    <t>Кронштейн подшипника передний 4МСГ-10 (по образцу)</t>
  </si>
  <si>
    <t>Втулка разгрузки ЦНС13-175.01.007</t>
  </si>
  <si>
    <t>Втулка гидрозатвора МС-30М-01211-1</t>
  </si>
  <si>
    <t xml:space="preserve">Крышка кронштейна МС-30М-3-0152  </t>
  </si>
  <si>
    <t>Крышка глухая кронштейна ЦНСн38- 44.03.000-01</t>
  </si>
  <si>
    <t>Втулка ЦНС 38-44.087</t>
  </si>
  <si>
    <t>Втулка специальная ЦНС38-44…220.01.000.13-01</t>
  </si>
  <si>
    <t>Манжета крышки 1.2-50х70-1 ГОСТ8752-79</t>
  </si>
  <si>
    <t>Насосный агрегат ЦНСнт13-245. Электродвигатель мощность -37 кВт, тип ВА200М2УХЛ2.</t>
  </si>
  <si>
    <t>Насосный агрегат ЦНСнт13-175. Электродвигатель мощность -30 кВт, тип ВА180М2УХЛ2.</t>
  </si>
  <si>
    <t>Вал для центробежного насоса</t>
  </si>
  <si>
    <t>Корпус направляющего аппарата для центробежного насоса</t>
  </si>
  <si>
    <t>Втулка для центробежного насоса</t>
  </si>
  <si>
    <t>Колесо для насоса, рабочее</t>
  </si>
  <si>
    <t>Кольцо уплотнительное для аппарата центробежного насоса</t>
  </si>
  <si>
    <t>Крышка всасывания для центробежного насоса</t>
  </si>
  <si>
    <t>Крышка нагнетания для центробежного насоса</t>
  </si>
  <si>
    <t>Кольцо для насосов жидкостей и подъемников жидкостей, уплотнительное</t>
  </si>
  <si>
    <t>Кронштейн для насоса</t>
  </si>
  <si>
    <t>Втулка для гидрозатвора насоса</t>
  </si>
  <si>
    <t>Крышка подшипника для насоса жидкостей и подъемников жидкостей</t>
  </si>
  <si>
    <t>Манжета для  гидравлического насоса, резиновая</t>
  </si>
  <si>
    <t>Насос ля химически активных и агрессивных жидкостей, многоступенчатый секционный, подача до 650 м3/ч</t>
  </si>
  <si>
    <t>Реестр КТП</t>
  </si>
  <si>
    <t>Да</t>
  </si>
  <si>
    <t>Имеются товаропроизводители</t>
  </si>
  <si>
    <t>11 У-2</t>
  </si>
  <si>
    <t>Работы по проектированию</t>
  </si>
  <si>
    <t>Корректировка программы развития переработки сырого газа месторождений ТОО «Урихтау Оперейтинг»</t>
  </si>
  <si>
    <t>Отдел по управлению газовым хозяйством</t>
  </si>
  <si>
    <t>Разработка программы развития переработки сырого газа месторождений ТОО «Урихтау Оперейтинг»</t>
  </si>
  <si>
    <t>711219.900.010004</t>
  </si>
  <si>
    <t>5 Р - 1</t>
  </si>
  <si>
    <t>6 Р - 1</t>
  </si>
  <si>
    <t>3 квартал 2026</t>
  </si>
  <si>
    <t>Изменение сроков с "2 квартал 2026" на "3 квартал 2026"</t>
  </si>
  <si>
    <t>2 Т - 2</t>
  </si>
  <si>
    <t>3 Т - 2</t>
  </si>
  <si>
    <t>4 Т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</si>
</sst>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17" fontId="5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5" fillId="4" borderId="1" xfId="3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" fontId="5" fillId="0" borderId="1" xfId="3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7" fontId="5" fillId="5" borderId="1" xfId="0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12 2 2" xfId="1" xr:uid="{22AAF563-6F99-43B1-9E94-5DE5747F4544}"/>
    <cellStyle name="Обычный 12 2 2 2" xfId="2" xr:uid="{43A54BDF-044A-4962-A706-E54F117D83B1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2:AG63"/>
  <sheetViews>
    <sheetView tabSelected="1" topLeftCell="K1" zoomScale="70" zoomScaleNormal="70" workbookViewId="0">
      <selection activeCell="AD16" sqref="AD16"/>
    </sheetView>
  </sheetViews>
  <sheetFormatPr defaultColWidth="9.109375" defaultRowHeight="13.2" x14ac:dyDescent="0.3"/>
  <cols>
    <col min="1" max="1" width="18" style="4" customWidth="1"/>
    <col min="2" max="2" width="13.33203125" style="4" customWidth="1"/>
    <col min="3" max="3" width="11.33203125" style="4" customWidth="1"/>
    <col min="4" max="5" width="18" style="4" customWidth="1"/>
    <col min="6" max="6" width="73" style="4" customWidth="1"/>
    <col min="7" max="7" width="53.5546875" style="4" bestFit="1" customWidth="1"/>
    <col min="8" max="8" width="13" style="4" customWidth="1"/>
    <col min="9" max="10" width="15.33203125" style="4" customWidth="1"/>
    <col min="11" max="11" width="21.33203125" style="4" customWidth="1"/>
    <col min="12" max="13" width="16.6640625" style="4" customWidth="1"/>
    <col min="14" max="14" width="17.88671875" style="4" customWidth="1"/>
    <col min="15" max="16" width="15.6640625" style="4" customWidth="1"/>
    <col min="17" max="17" width="17.88671875" style="4" customWidth="1"/>
    <col min="18" max="19" width="15.6640625" style="4" customWidth="1"/>
    <col min="20" max="20" width="17.88671875" style="4" customWidth="1"/>
    <col min="21" max="22" width="15.6640625" style="4" customWidth="1"/>
    <col min="23" max="23" width="17.88671875" style="4" customWidth="1"/>
    <col min="24" max="24" width="19.33203125" style="4" customWidth="1"/>
    <col min="25" max="25" width="14" style="4" customWidth="1"/>
    <col min="26" max="27" width="20" style="4" customWidth="1"/>
    <col min="28" max="28" width="39.44140625" style="4" customWidth="1"/>
    <col min="29" max="29" width="23.33203125" style="4" customWidth="1"/>
    <col min="30" max="30" width="24.5546875" style="4" customWidth="1"/>
    <col min="31" max="16384" width="9.109375" style="4"/>
  </cols>
  <sheetData>
    <row r="2" spans="1:33" s="2" customFormat="1" x14ac:dyDescent="0.3">
      <c r="X2" s="45" t="s">
        <v>17</v>
      </c>
      <c r="Y2" s="45"/>
      <c r="Z2" s="45"/>
      <c r="AA2" s="45"/>
      <c r="AB2" s="45"/>
    </row>
    <row r="3" spans="1:33" s="2" customFormat="1" x14ac:dyDescent="0.3">
      <c r="X3" s="45" t="s">
        <v>18</v>
      </c>
      <c r="Y3" s="45"/>
      <c r="Z3" s="45"/>
      <c r="AA3" s="45"/>
      <c r="AB3" s="45"/>
    </row>
    <row r="4" spans="1:33" s="2" customFormat="1" x14ac:dyDescent="0.3">
      <c r="X4" s="45" t="s">
        <v>19</v>
      </c>
      <c r="Y4" s="45"/>
      <c r="Z4" s="45"/>
      <c r="AA4" s="45"/>
      <c r="AB4" s="45"/>
    </row>
    <row r="5" spans="1:33" s="2" customFormat="1" x14ac:dyDescent="0.3">
      <c r="X5" s="45" t="s">
        <v>26</v>
      </c>
      <c r="Y5" s="45"/>
      <c r="Z5" s="45"/>
      <c r="AA5" s="45"/>
      <c r="AB5" s="45"/>
    </row>
    <row r="7" spans="1:33" x14ac:dyDescent="0.3">
      <c r="C7" s="45" t="s">
        <v>20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</row>
    <row r="9" spans="1:33" x14ac:dyDescent="0.3">
      <c r="A9" s="43" t="s">
        <v>21</v>
      </c>
      <c r="B9" s="43" t="s">
        <v>22</v>
      </c>
      <c r="C9" s="41" t="s">
        <v>9</v>
      </c>
      <c r="D9" s="41" t="s">
        <v>10</v>
      </c>
      <c r="E9" s="41" t="s">
        <v>11</v>
      </c>
      <c r="F9" s="41" t="s">
        <v>24</v>
      </c>
      <c r="G9" s="41" t="s">
        <v>12</v>
      </c>
      <c r="H9" s="41" t="s">
        <v>1</v>
      </c>
      <c r="I9" s="42">
        <v>2026</v>
      </c>
      <c r="J9" s="42"/>
      <c r="K9" s="42"/>
      <c r="L9" s="42">
        <v>2027</v>
      </c>
      <c r="M9" s="42"/>
      <c r="N9" s="42"/>
      <c r="O9" s="42">
        <v>2028</v>
      </c>
      <c r="P9" s="42"/>
      <c r="Q9" s="42"/>
      <c r="R9" s="42">
        <v>2029</v>
      </c>
      <c r="S9" s="42"/>
      <c r="T9" s="42"/>
      <c r="U9" s="42">
        <v>2030</v>
      </c>
      <c r="V9" s="42"/>
      <c r="W9" s="42"/>
      <c r="X9" s="41" t="s">
        <v>23</v>
      </c>
      <c r="Y9" s="41" t="s">
        <v>0</v>
      </c>
      <c r="Z9" s="41" t="s">
        <v>25</v>
      </c>
      <c r="AA9" s="43" t="s">
        <v>191</v>
      </c>
      <c r="AB9" s="41" t="s">
        <v>15</v>
      </c>
      <c r="AC9" s="40" t="s">
        <v>42</v>
      </c>
      <c r="AD9" s="46" t="s">
        <v>43</v>
      </c>
    </row>
    <row r="10" spans="1:33" ht="66" x14ac:dyDescent="0.3">
      <c r="A10" s="44"/>
      <c r="B10" s="44"/>
      <c r="C10" s="41"/>
      <c r="D10" s="41"/>
      <c r="E10" s="41"/>
      <c r="F10" s="41"/>
      <c r="G10" s="41"/>
      <c r="H10" s="41"/>
      <c r="I10" s="1" t="s">
        <v>13</v>
      </c>
      <c r="J10" s="1" t="s">
        <v>107</v>
      </c>
      <c r="K10" s="1" t="s">
        <v>14</v>
      </c>
      <c r="L10" s="1" t="s">
        <v>13</v>
      </c>
      <c r="M10" s="1" t="s">
        <v>107</v>
      </c>
      <c r="N10" s="1" t="s">
        <v>14</v>
      </c>
      <c r="O10" s="1" t="s">
        <v>13</v>
      </c>
      <c r="P10" s="1" t="s">
        <v>107</v>
      </c>
      <c r="Q10" s="1" t="s">
        <v>14</v>
      </c>
      <c r="R10" s="1" t="s">
        <v>13</v>
      </c>
      <c r="S10" s="1" t="s">
        <v>107</v>
      </c>
      <c r="T10" s="1" t="s">
        <v>14</v>
      </c>
      <c r="U10" s="1" t="s">
        <v>13</v>
      </c>
      <c r="V10" s="1" t="s">
        <v>107</v>
      </c>
      <c r="W10" s="1" t="s">
        <v>14</v>
      </c>
      <c r="X10" s="41"/>
      <c r="Y10" s="41"/>
      <c r="Z10" s="41"/>
      <c r="AA10" s="44"/>
      <c r="AB10" s="41"/>
      <c r="AC10" s="40"/>
      <c r="AD10" s="46"/>
      <c r="AE10" s="46" t="s">
        <v>189</v>
      </c>
      <c r="AF10" s="46"/>
      <c r="AG10" s="46"/>
    </row>
    <row r="11" spans="1:33" x14ac:dyDescent="0.3">
      <c r="A11" s="1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/>
      <c r="K11" s="1">
        <v>10</v>
      </c>
      <c r="L11" s="1">
        <v>11</v>
      </c>
      <c r="M11" s="1"/>
      <c r="N11" s="1">
        <v>12</v>
      </c>
      <c r="O11" s="1">
        <v>13</v>
      </c>
      <c r="P11" s="1"/>
      <c r="Q11" s="1">
        <v>14</v>
      </c>
      <c r="R11" s="1">
        <v>15</v>
      </c>
      <c r="S11" s="1"/>
      <c r="T11" s="1">
        <v>16</v>
      </c>
      <c r="U11" s="1">
        <v>17</v>
      </c>
      <c r="V11" s="1"/>
      <c r="W11" s="1">
        <v>18</v>
      </c>
      <c r="X11" s="1">
        <v>19</v>
      </c>
      <c r="Y11" s="1">
        <v>20</v>
      </c>
      <c r="Z11" s="1">
        <v>21</v>
      </c>
      <c r="AA11" s="1">
        <v>22</v>
      </c>
      <c r="AB11" s="1">
        <v>23</v>
      </c>
    </row>
    <row r="12" spans="1:33" s="2" customFormat="1" ht="14.4" hidden="1" customHeight="1" x14ac:dyDescent="0.3">
      <c r="A12" s="37" t="s">
        <v>101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1:33" ht="26.4" hidden="1" x14ac:dyDescent="0.3">
      <c r="A13" s="3" t="s">
        <v>102</v>
      </c>
      <c r="B13" s="3"/>
      <c r="C13" s="3">
        <v>5224</v>
      </c>
      <c r="D13" s="3" t="s">
        <v>103</v>
      </c>
      <c r="E13" s="3" t="s">
        <v>104</v>
      </c>
      <c r="F13" s="3" t="s">
        <v>105</v>
      </c>
      <c r="G13" s="3" t="s">
        <v>108</v>
      </c>
      <c r="H13" s="3" t="s">
        <v>106</v>
      </c>
      <c r="I13" s="6">
        <v>48</v>
      </c>
      <c r="J13" s="6">
        <v>89991.38</v>
      </c>
      <c r="K13" s="30">
        <f>I13*J13</f>
        <v>4319586.24</v>
      </c>
      <c r="L13" s="30">
        <v>24</v>
      </c>
      <c r="M13" s="30">
        <v>116991.38</v>
      </c>
      <c r="N13" s="30">
        <f>L13*M13</f>
        <v>2807793.12</v>
      </c>
      <c r="O13" s="30">
        <v>24</v>
      </c>
      <c r="P13" s="30">
        <v>152090.51999999999</v>
      </c>
      <c r="Q13" s="30">
        <f>O13*P13</f>
        <v>3650172.4799999995</v>
      </c>
      <c r="R13" s="30">
        <v>0</v>
      </c>
      <c r="S13" s="30">
        <v>0</v>
      </c>
      <c r="T13" s="30">
        <f>R13*S13</f>
        <v>0</v>
      </c>
      <c r="U13" s="30">
        <v>0</v>
      </c>
      <c r="V13" s="30">
        <v>0</v>
      </c>
      <c r="W13" s="30">
        <f>U13*V13</f>
        <v>0</v>
      </c>
      <c r="X13" s="6">
        <f>K13+N13+Q13+T13+W13</f>
        <v>10777551.84</v>
      </c>
      <c r="Y13" s="14" t="s">
        <v>109</v>
      </c>
      <c r="Z13" s="7" t="s">
        <v>110</v>
      </c>
      <c r="AA13" s="31" t="s">
        <v>190</v>
      </c>
      <c r="AB13" s="3">
        <v>91040003677</v>
      </c>
      <c r="AC13" s="4" t="s">
        <v>82</v>
      </c>
    </row>
    <row r="14" spans="1:33" ht="64.2" customHeight="1" x14ac:dyDescent="0.3">
      <c r="A14" s="3" t="s">
        <v>71</v>
      </c>
      <c r="B14" s="3"/>
      <c r="C14" s="3">
        <v>5224</v>
      </c>
      <c r="D14" s="29" t="s">
        <v>202</v>
      </c>
      <c r="E14" s="3" t="s">
        <v>111</v>
      </c>
      <c r="F14" s="3" t="s">
        <v>112</v>
      </c>
      <c r="G14" s="3" t="s">
        <v>116</v>
      </c>
      <c r="H14" s="3" t="s">
        <v>115</v>
      </c>
      <c r="I14" s="6">
        <v>1</v>
      </c>
      <c r="J14" s="6">
        <v>1993000</v>
      </c>
      <c r="K14" s="30">
        <f>I14*J14</f>
        <v>1993000</v>
      </c>
      <c r="L14" s="30">
        <v>8.4</v>
      </c>
      <c r="M14" s="30">
        <v>2047500</v>
      </c>
      <c r="N14" s="30">
        <f t="shared" ref="N14:N16" si="0">L14*M14</f>
        <v>17199000</v>
      </c>
      <c r="O14" s="30">
        <v>14.8</v>
      </c>
      <c r="P14" s="30">
        <v>2149875</v>
      </c>
      <c r="Q14" s="30">
        <f t="shared" ref="Q14:Q16" si="1">O14*P14</f>
        <v>31818150</v>
      </c>
      <c r="R14" s="30">
        <v>17.5</v>
      </c>
      <c r="S14" s="30">
        <v>2257368.75</v>
      </c>
      <c r="T14" s="30">
        <f t="shared" ref="T14:T16" si="2">R14*S14</f>
        <v>39503953.125</v>
      </c>
      <c r="U14" s="30">
        <v>19.2</v>
      </c>
      <c r="V14" s="30">
        <v>2370237.19</v>
      </c>
      <c r="W14" s="30">
        <f t="shared" ref="W14:W16" si="3">U14*V14</f>
        <v>45508554.048</v>
      </c>
      <c r="X14" s="6">
        <f>K14+N14+Q14+T14+W14</f>
        <v>136022657.17300001</v>
      </c>
      <c r="Y14" s="14" t="s">
        <v>36</v>
      </c>
      <c r="Z14" s="32" t="s">
        <v>200</v>
      </c>
      <c r="AA14" s="31" t="s">
        <v>190</v>
      </c>
      <c r="AB14" s="3">
        <v>91040003677</v>
      </c>
      <c r="AC14" s="4" t="s">
        <v>83</v>
      </c>
      <c r="AD14" s="33" t="s">
        <v>201</v>
      </c>
    </row>
    <row r="15" spans="1:33" ht="64.2" customHeight="1" x14ac:dyDescent="0.3">
      <c r="A15" s="3" t="s">
        <v>71</v>
      </c>
      <c r="B15" s="3"/>
      <c r="C15" s="3">
        <v>5224</v>
      </c>
      <c r="D15" s="29" t="s">
        <v>203</v>
      </c>
      <c r="E15" s="3" t="s">
        <v>111</v>
      </c>
      <c r="F15" s="3" t="s">
        <v>112</v>
      </c>
      <c r="G15" s="3" t="s">
        <v>117</v>
      </c>
      <c r="H15" s="3" t="s">
        <v>115</v>
      </c>
      <c r="I15" s="6">
        <v>1</v>
      </c>
      <c r="J15" s="6">
        <v>1993000</v>
      </c>
      <c r="K15" s="30">
        <f>I15*J15</f>
        <v>1993000</v>
      </c>
      <c r="L15" s="30">
        <v>6.5</v>
      </c>
      <c r="M15" s="30">
        <v>2047500</v>
      </c>
      <c r="N15" s="30">
        <f t="shared" si="0"/>
        <v>13308750</v>
      </c>
      <c r="O15" s="30">
        <v>15.8</v>
      </c>
      <c r="P15" s="30">
        <v>2149875</v>
      </c>
      <c r="Q15" s="30">
        <f t="shared" si="1"/>
        <v>33968025</v>
      </c>
      <c r="R15" s="30">
        <v>17.7</v>
      </c>
      <c r="S15" s="30">
        <v>2257368.75</v>
      </c>
      <c r="T15" s="30">
        <f t="shared" si="2"/>
        <v>39955426.875</v>
      </c>
      <c r="U15" s="30">
        <v>19.600000000000001</v>
      </c>
      <c r="V15" s="30">
        <v>2370237.19</v>
      </c>
      <c r="W15" s="30">
        <f t="shared" si="3"/>
        <v>46456648.924000002</v>
      </c>
      <c r="X15" s="6">
        <f>K15+N15+Q15+T15+W15</f>
        <v>135681850.79899999</v>
      </c>
      <c r="Y15" s="14" t="s">
        <v>36</v>
      </c>
      <c r="Z15" s="32" t="s">
        <v>200</v>
      </c>
      <c r="AA15" s="31" t="s">
        <v>190</v>
      </c>
      <c r="AB15" s="3">
        <v>91040003677</v>
      </c>
      <c r="AC15" s="4" t="s">
        <v>83</v>
      </c>
      <c r="AD15" s="33" t="s">
        <v>201</v>
      </c>
    </row>
    <row r="16" spans="1:33" ht="70.8" customHeight="1" x14ac:dyDescent="0.3">
      <c r="A16" s="3" t="s">
        <v>71</v>
      </c>
      <c r="B16" s="3"/>
      <c r="C16" s="3">
        <v>5224</v>
      </c>
      <c r="D16" s="29" t="s">
        <v>204</v>
      </c>
      <c r="E16" s="3" t="s">
        <v>113</v>
      </c>
      <c r="F16" s="3" t="s">
        <v>114</v>
      </c>
      <c r="G16" s="3" t="s">
        <v>118</v>
      </c>
      <c r="H16" s="3" t="s">
        <v>115</v>
      </c>
      <c r="I16" s="6">
        <v>1</v>
      </c>
      <c r="J16" s="6">
        <v>1768000</v>
      </c>
      <c r="K16" s="30">
        <f>I16*J16</f>
        <v>1768000</v>
      </c>
      <c r="L16" s="30">
        <v>8.4</v>
      </c>
      <c r="M16" s="30">
        <v>1575000</v>
      </c>
      <c r="N16" s="30">
        <f t="shared" si="0"/>
        <v>13230000</v>
      </c>
      <c r="O16" s="30">
        <v>8.4</v>
      </c>
      <c r="P16" s="30">
        <v>1653750</v>
      </c>
      <c r="Q16" s="30">
        <f t="shared" si="1"/>
        <v>13891500</v>
      </c>
      <c r="R16" s="30">
        <v>8.4</v>
      </c>
      <c r="S16" s="30">
        <v>1736437.5</v>
      </c>
      <c r="T16" s="30">
        <f t="shared" si="2"/>
        <v>14586075</v>
      </c>
      <c r="U16" s="30">
        <v>8.4</v>
      </c>
      <c r="V16" s="30">
        <v>1823259.38</v>
      </c>
      <c r="W16" s="30">
        <f t="shared" si="3"/>
        <v>15315378.791999999</v>
      </c>
      <c r="X16" s="6">
        <f>K16+N16+Q16+T16+W16</f>
        <v>58790953.791999996</v>
      </c>
      <c r="Y16" s="14" t="s">
        <v>36</v>
      </c>
      <c r="Z16" s="32" t="s">
        <v>200</v>
      </c>
      <c r="AA16" s="31" t="s">
        <v>190</v>
      </c>
      <c r="AB16" s="3">
        <v>91040003677</v>
      </c>
      <c r="AC16" s="4" t="s">
        <v>83</v>
      </c>
      <c r="AD16" s="33" t="s">
        <v>201</v>
      </c>
    </row>
    <row r="17" spans="1:29" ht="26.4" hidden="1" x14ac:dyDescent="0.3">
      <c r="A17" s="3" t="s">
        <v>102</v>
      </c>
      <c r="B17" s="3"/>
      <c r="C17" s="3">
        <v>5224</v>
      </c>
      <c r="D17" s="3" t="s">
        <v>135</v>
      </c>
      <c r="E17" s="3" t="s">
        <v>121</v>
      </c>
      <c r="F17" s="3" t="s">
        <v>176</v>
      </c>
      <c r="G17" s="3" t="s">
        <v>156</v>
      </c>
      <c r="H17" s="3" t="s">
        <v>106</v>
      </c>
      <c r="I17" s="6">
        <v>2</v>
      </c>
      <c r="J17" s="6">
        <v>250000</v>
      </c>
      <c r="K17" s="30">
        <f>I17*J17</f>
        <v>500000</v>
      </c>
      <c r="L17" s="30">
        <v>0</v>
      </c>
      <c r="M17" s="30">
        <v>0</v>
      </c>
      <c r="N17" s="30">
        <f>L17*M17</f>
        <v>0</v>
      </c>
      <c r="O17" s="30">
        <v>2</v>
      </c>
      <c r="P17" s="30">
        <v>302500</v>
      </c>
      <c r="Q17" s="30">
        <f>O17*P17</f>
        <v>605000</v>
      </c>
      <c r="R17" s="30">
        <v>0</v>
      </c>
      <c r="S17" s="30">
        <v>0</v>
      </c>
      <c r="T17" s="30">
        <f>R17*S17</f>
        <v>0</v>
      </c>
      <c r="U17" s="30">
        <v>0</v>
      </c>
      <c r="V17" s="30">
        <v>0</v>
      </c>
      <c r="W17" s="30">
        <f>U17*V17</f>
        <v>0</v>
      </c>
      <c r="X17" s="6">
        <f>K17+N17+Q17+T17+W17</f>
        <v>1105000</v>
      </c>
      <c r="Y17" s="14" t="s">
        <v>36</v>
      </c>
      <c r="Z17" s="7" t="s">
        <v>110</v>
      </c>
      <c r="AA17" s="31" t="s">
        <v>190</v>
      </c>
      <c r="AB17" s="3">
        <v>91040003677</v>
      </c>
      <c r="AC17" s="4" t="s">
        <v>82</v>
      </c>
    </row>
    <row r="18" spans="1:29" ht="26.4" hidden="1" x14ac:dyDescent="0.3">
      <c r="A18" s="3" t="s">
        <v>102</v>
      </c>
      <c r="B18" s="3"/>
      <c r="C18" s="3">
        <v>5224</v>
      </c>
      <c r="D18" s="3" t="s">
        <v>136</v>
      </c>
      <c r="E18" s="3" t="s">
        <v>121</v>
      </c>
      <c r="F18" s="3" t="s">
        <v>176</v>
      </c>
      <c r="G18" s="3" t="s">
        <v>157</v>
      </c>
      <c r="H18" s="3" t="s">
        <v>106</v>
      </c>
      <c r="I18" s="6">
        <v>2</v>
      </c>
      <c r="J18" s="6">
        <v>300000</v>
      </c>
      <c r="K18" s="30">
        <f t="shared" ref="K18:K37" si="4">I18*J18</f>
        <v>600000</v>
      </c>
      <c r="L18" s="30">
        <v>0</v>
      </c>
      <c r="M18" s="30">
        <v>0</v>
      </c>
      <c r="N18" s="30">
        <f t="shared" ref="N18:N37" si="5">L18*M18</f>
        <v>0</v>
      </c>
      <c r="O18" s="30">
        <v>2</v>
      </c>
      <c r="P18" s="30">
        <v>363000</v>
      </c>
      <c r="Q18" s="30">
        <f t="shared" ref="Q18:Q37" si="6">O18*P18</f>
        <v>726000</v>
      </c>
      <c r="R18" s="30">
        <v>0</v>
      </c>
      <c r="S18" s="30">
        <v>0</v>
      </c>
      <c r="T18" s="30">
        <f t="shared" ref="T18:T37" si="7">R18*S18</f>
        <v>0</v>
      </c>
      <c r="U18" s="30">
        <v>0</v>
      </c>
      <c r="V18" s="30">
        <v>0</v>
      </c>
      <c r="W18" s="30">
        <f t="shared" ref="W18:W37" si="8">U18*V18</f>
        <v>0</v>
      </c>
      <c r="X18" s="6">
        <f t="shared" ref="X18:X37" si="9">K18+N18+Q18+T18+W18</f>
        <v>1326000</v>
      </c>
      <c r="Y18" s="14" t="s">
        <v>36</v>
      </c>
      <c r="Z18" s="7" t="s">
        <v>110</v>
      </c>
      <c r="AA18" s="31" t="s">
        <v>190</v>
      </c>
      <c r="AB18" s="3">
        <v>91040003677</v>
      </c>
      <c r="AC18" s="4" t="s">
        <v>82</v>
      </c>
    </row>
    <row r="19" spans="1:29" ht="26.4" hidden="1" x14ac:dyDescent="0.3">
      <c r="A19" s="3" t="s">
        <v>102</v>
      </c>
      <c r="B19" s="3"/>
      <c r="C19" s="3">
        <v>5224</v>
      </c>
      <c r="D19" s="3" t="s">
        <v>137</v>
      </c>
      <c r="E19" s="3" t="s">
        <v>122</v>
      </c>
      <c r="F19" s="3" t="s">
        <v>177</v>
      </c>
      <c r="G19" s="3" t="s">
        <v>158</v>
      </c>
      <c r="H19" s="3" t="s">
        <v>106</v>
      </c>
      <c r="I19" s="6">
        <v>7</v>
      </c>
      <c r="J19" s="6">
        <v>241142</v>
      </c>
      <c r="K19" s="30">
        <f t="shared" si="4"/>
        <v>1687994</v>
      </c>
      <c r="L19" s="30">
        <v>0</v>
      </c>
      <c r="M19" s="30">
        <v>0</v>
      </c>
      <c r="N19" s="30">
        <f t="shared" si="5"/>
        <v>0</v>
      </c>
      <c r="O19" s="30">
        <v>7</v>
      </c>
      <c r="P19" s="30">
        <v>291781.82</v>
      </c>
      <c r="Q19" s="30">
        <f t="shared" si="6"/>
        <v>2042472.74</v>
      </c>
      <c r="R19" s="30">
        <v>0</v>
      </c>
      <c r="S19" s="30">
        <v>0</v>
      </c>
      <c r="T19" s="30">
        <f t="shared" si="7"/>
        <v>0</v>
      </c>
      <c r="U19" s="30">
        <v>0</v>
      </c>
      <c r="V19" s="30">
        <v>0</v>
      </c>
      <c r="W19" s="30">
        <f t="shared" si="8"/>
        <v>0</v>
      </c>
      <c r="X19" s="6">
        <f t="shared" si="9"/>
        <v>3730466.74</v>
      </c>
      <c r="Y19" s="14" t="s">
        <v>36</v>
      </c>
      <c r="Z19" s="7" t="s">
        <v>110</v>
      </c>
      <c r="AA19" s="31" t="s">
        <v>190</v>
      </c>
      <c r="AB19" s="3">
        <v>91040003677</v>
      </c>
      <c r="AC19" s="4" t="s">
        <v>82</v>
      </c>
    </row>
    <row r="20" spans="1:29" ht="26.4" hidden="1" x14ac:dyDescent="0.3">
      <c r="A20" s="3" t="s">
        <v>102</v>
      </c>
      <c r="B20" s="3"/>
      <c r="C20" s="3">
        <v>5224</v>
      </c>
      <c r="D20" s="3" t="s">
        <v>138</v>
      </c>
      <c r="E20" s="3" t="s">
        <v>123</v>
      </c>
      <c r="F20" s="3" t="s">
        <v>179</v>
      </c>
      <c r="G20" s="3" t="s">
        <v>159</v>
      </c>
      <c r="H20" s="3" t="s">
        <v>106</v>
      </c>
      <c r="I20" s="6">
        <v>14</v>
      </c>
      <c r="J20" s="6">
        <v>75000</v>
      </c>
      <c r="K20" s="30">
        <f t="shared" si="4"/>
        <v>1050000</v>
      </c>
      <c r="L20" s="30">
        <v>0</v>
      </c>
      <c r="M20" s="30">
        <v>0</v>
      </c>
      <c r="N20" s="30">
        <f t="shared" si="5"/>
        <v>0</v>
      </c>
      <c r="O20" s="30">
        <v>14</v>
      </c>
      <c r="P20" s="30">
        <v>90750</v>
      </c>
      <c r="Q20" s="30">
        <f t="shared" si="6"/>
        <v>1270500</v>
      </c>
      <c r="R20" s="30">
        <v>0</v>
      </c>
      <c r="S20" s="30">
        <v>0</v>
      </c>
      <c r="T20" s="30">
        <f t="shared" si="7"/>
        <v>0</v>
      </c>
      <c r="U20" s="30">
        <v>0</v>
      </c>
      <c r="V20" s="30">
        <v>0</v>
      </c>
      <c r="W20" s="30">
        <f t="shared" si="8"/>
        <v>0</v>
      </c>
      <c r="X20" s="6">
        <f t="shared" si="9"/>
        <v>2320500</v>
      </c>
      <c r="Y20" s="14" t="s">
        <v>36</v>
      </c>
      <c r="Z20" s="7" t="s">
        <v>110</v>
      </c>
      <c r="AA20" s="31" t="s">
        <v>190</v>
      </c>
      <c r="AB20" s="3">
        <v>91040003677</v>
      </c>
      <c r="AC20" s="4" t="s">
        <v>82</v>
      </c>
    </row>
    <row r="21" spans="1:29" ht="26.4" hidden="1" x14ac:dyDescent="0.3">
      <c r="A21" s="3" t="s">
        <v>102</v>
      </c>
      <c r="B21" s="3"/>
      <c r="C21" s="3">
        <v>5224</v>
      </c>
      <c r="D21" s="3" t="s">
        <v>139</v>
      </c>
      <c r="E21" s="3" t="s">
        <v>124</v>
      </c>
      <c r="F21" s="3" t="s">
        <v>180</v>
      </c>
      <c r="G21" s="3" t="s">
        <v>160</v>
      </c>
      <c r="H21" s="3" t="s">
        <v>106</v>
      </c>
      <c r="I21" s="6">
        <v>28</v>
      </c>
      <c r="J21" s="6">
        <v>16000</v>
      </c>
      <c r="K21" s="30">
        <f t="shared" si="4"/>
        <v>448000</v>
      </c>
      <c r="L21" s="30">
        <v>0</v>
      </c>
      <c r="M21" s="30">
        <v>0</v>
      </c>
      <c r="N21" s="30">
        <f t="shared" si="5"/>
        <v>0</v>
      </c>
      <c r="O21" s="30">
        <v>28</v>
      </c>
      <c r="P21" s="30">
        <v>19360</v>
      </c>
      <c r="Q21" s="30">
        <f t="shared" si="6"/>
        <v>542080</v>
      </c>
      <c r="R21" s="30">
        <v>0</v>
      </c>
      <c r="S21" s="30">
        <v>0</v>
      </c>
      <c r="T21" s="30">
        <f t="shared" si="7"/>
        <v>0</v>
      </c>
      <c r="U21" s="30">
        <v>0</v>
      </c>
      <c r="V21" s="30">
        <v>0</v>
      </c>
      <c r="W21" s="30">
        <f t="shared" si="8"/>
        <v>0</v>
      </c>
      <c r="X21" s="6">
        <f t="shared" si="9"/>
        <v>990080</v>
      </c>
      <c r="Y21" s="14" t="s">
        <v>36</v>
      </c>
      <c r="Z21" s="7" t="s">
        <v>110</v>
      </c>
      <c r="AA21" s="31" t="s">
        <v>190</v>
      </c>
      <c r="AB21" s="3">
        <v>91040003677</v>
      </c>
      <c r="AC21" s="4" t="s">
        <v>82</v>
      </c>
    </row>
    <row r="22" spans="1:29" ht="26.4" hidden="1" x14ac:dyDescent="0.3">
      <c r="A22" s="3" t="s">
        <v>102</v>
      </c>
      <c r="B22" s="3"/>
      <c r="C22" s="3">
        <v>5224</v>
      </c>
      <c r="D22" s="3" t="s">
        <v>140</v>
      </c>
      <c r="E22" s="3" t="s">
        <v>125</v>
      </c>
      <c r="F22" s="3" t="s">
        <v>181</v>
      </c>
      <c r="G22" s="3" t="s">
        <v>161</v>
      </c>
      <c r="H22" s="3" t="s">
        <v>106</v>
      </c>
      <c r="I22" s="6">
        <v>2</v>
      </c>
      <c r="J22" s="6">
        <v>425000</v>
      </c>
      <c r="K22" s="30">
        <f t="shared" si="4"/>
        <v>850000</v>
      </c>
      <c r="L22" s="30">
        <v>0</v>
      </c>
      <c r="M22" s="30">
        <v>0</v>
      </c>
      <c r="N22" s="30">
        <f t="shared" si="5"/>
        <v>0</v>
      </c>
      <c r="O22" s="30">
        <v>2</v>
      </c>
      <c r="P22" s="30">
        <v>514250</v>
      </c>
      <c r="Q22" s="30">
        <f t="shared" si="6"/>
        <v>1028500</v>
      </c>
      <c r="R22" s="30">
        <v>0</v>
      </c>
      <c r="S22" s="30">
        <v>0</v>
      </c>
      <c r="T22" s="30">
        <f t="shared" si="7"/>
        <v>0</v>
      </c>
      <c r="U22" s="30">
        <v>0</v>
      </c>
      <c r="V22" s="30">
        <v>0</v>
      </c>
      <c r="W22" s="30">
        <f t="shared" si="8"/>
        <v>0</v>
      </c>
      <c r="X22" s="6">
        <f t="shared" si="9"/>
        <v>1878500</v>
      </c>
      <c r="Y22" s="14" t="s">
        <v>36</v>
      </c>
      <c r="Z22" s="7" t="s">
        <v>110</v>
      </c>
      <c r="AA22" s="31" t="s">
        <v>190</v>
      </c>
      <c r="AB22" s="3">
        <v>91040003677</v>
      </c>
      <c r="AC22" s="4" t="s">
        <v>82</v>
      </c>
    </row>
    <row r="23" spans="1:29" ht="26.4" hidden="1" x14ac:dyDescent="0.3">
      <c r="A23" s="3" t="s">
        <v>102</v>
      </c>
      <c r="B23" s="3"/>
      <c r="C23" s="3">
        <v>5224</v>
      </c>
      <c r="D23" s="3" t="s">
        <v>141</v>
      </c>
      <c r="E23" s="3" t="s">
        <v>126</v>
      </c>
      <c r="F23" s="3" t="s">
        <v>182</v>
      </c>
      <c r="G23" s="3" t="s">
        <v>162</v>
      </c>
      <c r="H23" s="3" t="s">
        <v>106</v>
      </c>
      <c r="I23" s="6">
        <v>2</v>
      </c>
      <c r="J23" s="6">
        <v>475000</v>
      </c>
      <c r="K23" s="30">
        <f t="shared" si="4"/>
        <v>950000</v>
      </c>
      <c r="L23" s="30">
        <v>0</v>
      </c>
      <c r="M23" s="30">
        <v>0</v>
      </c>
      <c r="N23" s="30">
        <f t="shared" si="5"/>
        <v>0</v>
      </c>
      <c r="O23" s="30">
        <v>2</v>
      </c>
      <c r="P23" s="30">
        <v>574750</v>
      </c>
      <c r="Q23" s="30">
        <f t="shared" si="6"/>
        <v>1149500</v>
      </c>
      <c r="R23" s="30">
        <v>0</v>
      </c>
      <c r="S23" s="30">
        <v>0</v>
      </c>
      <c r="T23" s="30">
        <f t="shared" si="7"/>
        <v>0</v>
      </c>
      <c r="U23" s="30">
        <v>0</v>
      </c>
      <c r="V23" s="30">
        <v>0</v>
      </c>
      <c r="W23" s="30">
        <f t="shared" si="8"/>
        <v>0</v>
      </c>
      <c r="X23" s="6">
        <f t="shared" si="9"/>
        <v>2099500</v>
      </c>
      <c r="Y23" s="14" t="s">
        <v>36</v>
      </c>
      <c r="Z23" s="7" t="s">
        <v>110</v>
      </c>
      <c r="AA23" s="31" t="s">
        <v>190</v>
      </c>
      <c r="AB23" s="3">
        <v>91040003677</v>
      </c>
      <c r="AC23" s="4" t="s">
        <v>82</v>
      </c>
    </row>
    <row r="24" spans="1:29" ht="26.4" hidden="1" x14ac:dyDescent="0.3">
      <c r="A24" s="3" t="s">
        <v>102</v>
      </c>
      <c r="B24" s="3"/>
      <c r="C24" s="3">
        <v>5224</v>
      </c>
      <c r="D24" s="3" t="s">
        <v>142</v>
      </c>
      <c r="E24" s="3" t="s">
        <v>127</v>
      </c>
      <c r="F24" s="3" t="s">
        <v>178</v>
      </c>
      <c r="G24" s="3" t="s">
        <v>163</v>
      </c>
      <c r="H24" s="3" t="s">
        <v>106</v>
      </c>
      <c r="I24" s="6">
        <v>4</v>
      </c>
      <c r="J24" s="6">
        <v>27500</v>
      </c>
      <c r="K24" s="30">
        <f t="shared" si="4"/>
        <v>110000</v>
      </c>
      <c r="L24" s="30">
        <v>0</v>
      </c>
      <c r="M24" s="30">
        <v>0</v>
      </c>
      <c r="N24" s="30">
        <f t="shared" si="5"/>
        <v>0</v>
      </c>
      <c r="O24" s="30">
        <v>4</v>
      </c>
      <c r="P24" s="30">
        <v>33275</v>
      </c>
      <c r="Q24" s="30">
        <f t="shared" si="6"/>
        <v>133100</v>
      </c>
      <c r="R24" s="30">
        <v>0</v>
      </c>
      <c r="S24" s="30">
        <v>0</v>
      </c>
      <c r="T24" s="30">
        <f t="shared" si="7"/>
        <v>0</v>
      </c>
      <c r="U24" s="30">
        <v>0</v>
      </c>
      <c r="V24" s="30">
        <v>0</v>
      </c>
      <c r="W24" s="30">
        <f t="shared" si="8"/>
        <v>0</v>
      </c>
      <c r="X24" s="6">
        <f t="shared" si="9"/>
        <v>243100</v>
      </c>
      <c r="Y24" s="14" t="s">
        <v>36</v>
      </c>
      <c r="Z24" s="7" t="s">
        <v>110</v>
      </c>
      <c r="AA24" s="31" t="s">
        <v>190</v>
      </c>
      <c r="AB24" s="3">
        <v>91040003677</v>
      </c>
      <c r="AC24" s="4" t="s">
        <v>82</v>
      </c>
    </row>
    <row r="25" spans="1:29" ht="26.4" hidden="1" x14ac:dyDescent="0.3">
      <c r="A25" s="3" t="s">
        <v>102</v>
      </c>
      <c r="B25" s="3"/>
      <c r="C25" s="3">
        <v>5224</v>
      </c>
      <c r="D25" s="3" t="s">
        <v>143</v>
      </c>
      <c r="E25" s="3" t="s">
        <v>128</v>
      </c>
      <c r="F25" s="3" t="s">
        <v>183</v>
      </c>
      <c r="G25" s="3" t="s">
        <v>164</v>
      </c>
      <c r="H25" s="3" t="s">
        <v>106</v>
      </c>
      <c r="I25" s="6">
        <v>28</v>
      </c>
      <c r="J25" s="6">
        <v>12500</v>
      </c>
      <c r="K25" s="30">
        <f t="shared" si="4"/>
        <v>350000</v>
      </c>
      <c r="L25" s="30">
        <v>0</v>
      </c>
      <c r="M25" s="30">
        <v>0</v>
      </c>
      <c r="N25" s="30">
        <f t="shared" si="5"/>
        <v>0</v>
      </c>
      <c r="O25" s="30">
        <v>28</v>
      </c>
      <c r="P25" s="30">
        <v>15125</v>
      </c>
      <c r="Q25" s="30">
        <f t="shared" si="6"/>
        <v>423500</v>
      </c>
      <c r="R25" s="30">
        <v>0</v>
      </c>
      <c r="S25" s="30">
        <v>0</v>
      </c>
      <c r="T25" s="30">
        <f t="shared" si="7"/>
        <v>0</v>
      </c>
      <c r="U25" s="30">
        <v>0</v>
      </c>
      <c r="V25" s="30">
        <v>0</v>
      </c>
      <c r="W25" s="30">
        <f t="shared" si="8"/>
        <v>0</v>
      </c>
      <c r="X25" s="6">
        <f t="shared" si="9"/>
        <v>773500</v>
      </c>
      <c r="Y25" s="14" t="s">
        <v>36</v>
      </c>
      <c r="Z25" s="7" t="s">
        <v>110</v>
      </c>
      <c r="AA25" s="31" t="s">
        <v>190</v>
      </c>
      <c r="AB25" s="3">
        <v>91040003677</v>
      </c>
      <c r="AC25" s="4" t="s">
        <v>82</v>
      </c>
    </row>
    <row r="26" spans="1:29" ht="26.4" hidden="1" x14ac:dyDescent="0.3">
      <c r="A26" s="3" t="s">
        <v>102</v>
      </c>
      <c r="B26" s="3"/>
      <c r="C26" s="3">
        <v>5224</v>
      </c>
      <c r="D26" s="3" t="s">
        <v>144</v>
      </c>
      <c r="E26" s="3" t="s">
        <v>129</v>
      </c>
      <c r="F26" s="3" t="s">
        <v>184</v>
      </c>
      <c r="G26" s="3" t="s">
        <v>165</v>
      </c>
      <c r="H26" s="3" t="s">
        <v>106</v>
      </c>
      <c r="I26" s="6">
        <v>4</v>
      </c>
      <c r="J26" s="6">
        <v>200000</v>
      </c>
      <c r="K26" s="30">
        <f t="shared" si="4"/>
        <v>800000</v>
      </c>
      <c r="L26" s="30">
        <v>0</v>
      </c>
      <c r="M26" s="30">
        <v>0</v>
      </c>
      <c r="N26" s="30">
        <f t="shared" si="5"/>
        <v>0</v>
      </c>
      <c r="O26" s="30">
        <v>4</v>
      </c>
      <c r="P26" s="30">
        <v>242000</v>
      </c>
      <c r="Q26" s="30">
        <f t="shared" si="6"/>
        <v>968000</v>
      </c>
      <c r="R26" s="30">
        <v>0</v>
      </c>
      <c r="S26" s="30">
        <v>0</v>
      </c>
      <c r="T26" s="30">
        <f t="shared" si="7"/>
        <v>0</v>
      </c>
      <c r="U26" s="30">
        <v>0</v>
      </c>
      <c r="V26" s="30">
        <v>0</v>
      </c>
      <c r="W26" s="30">
        <f t="shared" si="8"/>
        <v>0</v>
      </c>
      <c r="X26" s="6">
        <f t="shared" si="9"/>
        <v>1768000</v>
      </c>
      <c r="Y26" s="14" t="s">
        <v>36</v>
      </c>
      <c r="Z26" s="7" t="s">
        <v>110</v>
      </c>
      <c r="AA26" s="31" t="s">
        <v>190</v>
      </c>
      <c r="AB26" s="3">
        <v>91040003677</v>
      </c>
      <c r="AC26" s="4" t="s">
        <v>82</v>
      </c>
    </row>
    <row r="27" spans="1:29" ht="26.4" hidden="1" x14ac:dyDescent="0.3">
      <c r="A27" s="3" t="s">
        <v>102</v>
      </c>
      <c r="B27" s="3"/>
      <c r="C27" s="3">
        <v>5224</v>
      </c>
      <c r="D27" s="3" t="s">
        <v>145</v>
      </c>
      <c r="E27" s="3" t="s">
        <v>129</v>
      </c>
      <c r="F27" s="3" t="s">
        <v>184</v>
      </c>
      <c r="G27" s="3" t="s">
        <v>166</v>
      </c>
      <c r="H27" s="3" t="s">
        <v>106</v>
      </c>
      <c r="I27" s="6">
        <v>4</v>
      </c>
      <c r="J27" s="6">
        <v>175000</v>
      </c>
      <c r="K27" s="30">
        <f t="shared" si="4"/>
        <v>700000</v>
      </c>
      <c r="L27" s="30">
        <v>0</v>
      </c>
      <c r="M27" s="30">
        <v>0</v>
      </c>
      <c r="N27" s="30">
        <f t="shared" si="5"/>
        <v>0</v>
      </c>
      <c r="O27" s="30">
        <v>4</v>
      </c>
      <c r="P27" s="30">
        <v>211750</v>
      </c>
      <c r="Q27" s="30">
        <f t="shared" si="6"/>
        <v>847000</v>
      </c>
      <c r="R27" s="30">
        <v>0</v>
      </c>
      <c r="S27" s="30">
        <v>0</v>
      </c>
      <c r="T27" s="30">
        <f t="shared" si="7"/>
        <v>0</v>
      </c>
      <c r="U27" s="30">
        <v>0</v>
      </c>
      <c r="V27" s="30">
        <v>0</v>
      </c>
      <c r="W27" s="30">
        <f t="shared" si="8"/>
        <v>0</v>
      </c>
      <c r="X27" s="6">
        <f t="shared" si="9"/>
        <v>1547000</v>
      </c>
      <c r="Y27" s="14" t="s">
        <v>36</v>
      </c>
      <c r="Z27" s="7" t="s">
        <v>110</v>
      </c>
      <c r="AA27" s="31" t="s">
        <v>190</v>
      </c>
      <c r="AB27" s="3">
        <v>91040003677</v>
      </c>
      <c r="AC27" s="4" t="s">
        <v>82</v>
      </c>
    </row>
    <row r="28" spans="1:29" ht="26.4" hidden="1" x14ac:dyDescent="0.3">
      <c r="A28" s="3" t="s">
        <v>102</v>
      </c>
      <c r="B28" s="3"/>
      <c r="C28" s="3">
        <v>5224</v>
      </c>
      <c r="D28" s="3" t="s">
        <v>146</v>
      </c>
      <c r="E28" s="3" t="s">
        <v>127</v>
      </c>
      <c r="F28" s="3" t="s">
        <v>178</v>
      </c>
      <c r="G28" s="3" t="s">
        <v>167</v>
      </c>
      <c r="H28" s="3" t="s">
        <v>106</v>
      </c>
      <c r="I28" s="6">
        <v>6</v>
      </c>
      <c r="J28" s="6">
        <v>37500</v>
      </c>
      <c r="K28" s="30">
        <f t="shared" si="4"/>
        <v>225000</v>
      </c>
      <c r="L28" s="30">
        <v>0</v>
      </c>
      <c r="M28" s="30">
        <v>0</v>
      </c>
      <c r="N28" s="30">
        <f t="shared" si="5"/>
        <v>0</v>
      </c>
      <c r="O28" s="30">
        <v>6</v>
      </c>
      <c r="P28" s="30">
        <v>45375</v>
      </c>
      <c r="Q28" s="30">
        <f t="shared" si="6"/>
        <v>272250</v>
      </c>
      <c r="R28" s="30">
        <v>0</v>
      </c>
      <c r="S28" s="30">
        <v>0</v>
      </c>
      <c r="T28" s="30">
        <f t="shared" si="7"/>
        <v>0</v>
      </c>
      <c r="U28" s="30">
        <v>0</v>
      </c>
      <c r="V28" s="30">
        <v>0</v>
      </c>
      <c r="W28" s="30">
        <f t="shared" si="8"/>
        <v>0</v>
      </c>
      <c r="X28" s="6">
        <f t="shared" si="9"/>
        <v>497250</v>
      </c>
      <c r="Y28" s="14" t="s">
        <v>36</v>
      </c>
      <c r="Z28" s="7" t="s">
        <v>110</v>
      </c>
      <c r="AA28" s="31" t="s">
        <v>190</v>
      </c>
      <c r="AB28" s="3">
        <v>91040003677</v>
      </c>
      <c r="AC28" s="4" t="s">
        <v>82</v>
      </c>
    </row>
    <row r="29" spans="1:29" ht="26.4" hidden="1" x14ac:dyDescent="0.3">
      <c r="A29" s="3" t="s">
        <v>102</v>
      </c>
      <c r="B29" s="3"/>
      <c r="C29" s="3">
        <v>5224</v>
      </c>
      <c r="D29" s="3" t="s">
        <v>147</v>
      </c>
      <c r="E29" s="3" t="s">
        <v>130</v>
      </c>
      <c r="F29" s="3" t="s">
        <v>185</v>
      </c>
      <c r="G29" s="3" t="s">
        <v>168</v>
      </c>
      <c r="H29" s="3" t="s">
        <v>106</v>
      </c>
      <c r="I29" s="6">
        <v>6</v>
      </c>
      <c r="J29" s="6">
        <v>35000</v>
      </c>
      <c r="K29" s="30">
        <f t="shared" si="4"/>
        <v>210000</v>
      </c>
      <c r="L29" s="30">
        <v>0</v>
      </c>
      <c r="M29" s="30">
        <v>0</v>
      </c>
      <c r="N29" s="30">
        <f t="shared" si="5"/>
        <v>0</v>
      </c>
      <c r="O29" s="30">
        <v>6</v>
      </c>
      <c r="P29" s="30">
        <v>42350</v>
      </c>
      <c r="Q29" s="30">
        <f t="shared" si="6"/>
        <v>254100</v>
      </c>
      <c r="R29" s="30">
        <v>0</v>
      </c>
      <c r="S29" s="30">
        <v>0</v>
      </c>
      <c r="T29" s="30">
        <f t="shared" si="7"/>
        <v>0</v>
      </c>
      <c r="U29" s="30">
        <v>0</v>
      </c>
      <c r="V29" s="30">
        <v>0</v>
      </c>
      <c r="W29" s="30">
        <f t="shared" si="8"/>
        <v>0</v>
      </c>
      <c r="X29" s="6">
        <f t="shared" si="9"/>
        <v>464100</v>
      </c>
      <c r="Y29" s="14" t="s">
        <v>36</v>
      </c>
      <c r="Z29" s="7" t="s">
        <v>110</v>
      </c>
      <c r="AA29" s="31" t="s">
        <v>190</v>
      </c>
      <c r="AB29" s="3">
        <v>91040003677</v>
      </c>
      <c r="AC29" s="4" t="s">
        <v>82</v>
      </c>
    </row>
    <row r="30" spans="1:29" ht="26.4" hidden="1" x14ac:dyDescent="0.3">
      <c r="A30" s="3" t="s">
        <v>102</v>
      </c>
      <c r="B30" s="3"/>
      <c r="C30" s="3">
        <v>5224</v>
      </c>
      <c r="D30" s="3" t="s">
        <v>148</v>
      </c>
      <c r="E30" s="3" t="s">
        <v>131</v>
      </c>
      <c r="F30" s="3" t="s">
        <v>186</v>
      </c>
      <c r="G30" s="3" t="s">
        <v>169</v>
      </c>
      <c r="H30" s="3" t="s">
        <v>106</v>
      </c>
      <c r="I30" s="6">
        <v>4</v>
      </c>
      <c r="J30" s="6">
        <v>155000</v>
      </c>
      <c r="K30" s="30">
        <f t="shared" si="4"/>
        <v>620000</v>
      </c>
      <c r="L30" s="30">
        <v>0</v>
      </c>
      <c r="M30" s="30">
        <v>0</v>
      </c>
      <c r="N30" s="30">
        <f t="shared" si="5"/>
        <v>0</v>
      </c>
      <c r="O30" s="30">
        <v>4</v>
      </c>
      <c r="P30" s="30">
        <v>186000</v>
      </c>
      <c r="Q30" s="30">
        <f t="shared" si="6"/>
        <v>744000</v>
      </c>
      <c r="R30" s="30">
        <v>0</v>
      </c>
      <c r="S30" s="30">
        <v>0</v>
      </c>
      <c r="T30" s="30">
        <f t="shared" si="7"/>
        <v>0</v>
      </c>
      <c r="U30" s="30">
        <v>0</v>
      </c>
      <c r="V30" s="30">
        <v>0</v>
      </c>
      <c r="W30" s="30">
        <f t="shared" si="8"/>
        <v>0</v>
      </c>
      <c r="X30" s="6">
        <f t="shared" si="9"/>
        <v>1364000</v>
      </c>
      <c r="Y30" s="14" t="s">
        <v>36</v>
      </c>
      <c r="Z30" s="7" t="s">
        <v>110</v>
      </c>
      <c r="AA30" s="31" t="s">
        <v>190</v>
      </c>
      <c r="AB30" s="3">
        <v>91040003677</v>
      </c>
      <c r="AC30" s="4" t="s">
        <v>82</v>
      </c>
    </row>
    <row r="31" spans="1:29" ht="26.4" hidden="1" x14ac:dyDescent="0.3">
      <c r="A31" s="3" t="s">
        <v>102</v>
      </c>
      <c r="B31" s="3"/>
      <c r="C31" s="3">
        <v>5224</v>
      </c>
      <c r="D31" s="3" t="s">
        <v>149</v>
      </c>
      <c r="E31" s="3" t="s">
        <v>131</v>
      </c>
      <c r="F31" s="3" t="s">
        <v>186</v>
      </c>
      <c r="G31" s="3" t="s">
        <v>170</v>
      </c>
      <c r="H31" s="3" t="s">
        <v>106</v>
      </c>
      <c r="I31" s="6">
        <v>4</v>
      </c>
      <c r="J31" s="6">
        <v>27500</v>
      </c>
      <c r="K31" s="30">
        <f t="shared" si="4"/>
        <v>110000</v>
      </c>
      <c r="L31" s="30">
        <v>0</v>
      </c>
      <c r="M31" s="30">
        <v>0</v>
      </c>
      <c r="N31" s="30">
        <f t="shared" si="5"/>
        <v>0</v>
      </c>
      <c r="O31" s="30">
        <v>0</v>
      </c>
      <c r="P31" s="30">
        <v>0</v>
      </c>
      <c r="Q31" s="30">
        <f t="shared" si="6"/>
        <v>0</v>
      </c>
      <c r="R31" s="30">
        <v>0</v>
      </c>
      <c r="S31" s="30">
        <v>0</v>
      </c>
      <c r="T31" s="30">
        <f t="shared" si="7"/>
        <v>0</v>
      </c>
      <c r="U31" s="30">
        <v>0</v>
      </c>
      <c r="V31" s="30">
        <v>0</v>
      </c>
      <c r="W31" s="30">
        <f t="shared" si="8"/>
        <v>0</v>
      </c>
      <c r="X31" s="6">
        <f t="shared" si="9"/>
        <v>110000</v>
      </c>
      <c r="Y31" s="14" t="s">
        <v>36</v>
      </c>
      <c r="Z31" s="7" t="s">
        <v>110</v>
      </c>
      <c r="AA31" s="31" t="s">
        <v>190</v>
      </c>
      <c r="AB31" s="3">
        <v>91040003677</v>
      </c>
      <c r="AC31" s="4" t="s">
        <v>82</v>
      </c>
    </row>
    <row r="32" spans="1:29" ht="26.4" hidden="1" x14ac:dyDescent="0.3">
      <c r="A32" s="3" t="s">
        <v>102</v>
      </c>
      <c r="B32" s="3"/>
      <c r="C32" s="3">
        <v>5224</v>
      </c>
      <c r="D32" s="3" t="s">
        <v>150</v>
      </c>
      <c r="E32" s="3" t="s">
        <v>127</v>
      </c>
      <c r="F32" s="3" t="s">
        <v>178</v>
      </c>
      <c r="G32" s="3" t="s">
        <v>163</v>
      </c>
      <c r="H32" s="3" t="s">
        <v>106</v>
      </c>
      <c r="I32" s="6">
        <v>4</v>
      </c>
      <c r="J32" s="6">
        <v>27500</v>
      </c>
      <c r="K32" s="30">
        <f t="shared" si="4"/>
        <v>110000</v>
      </c>
      <c r="L32" s="30">
        <v>0</v>
      </c>
      <c r="M32" s="30">
        <v>0</v>
      </c>
      <c r="N32" s="30">
        <f t="shared" si="5"/>
        <v>0</v>
      </c>
      <c r="O32" s="30">
        <v>4</v>
      </c>
      <c r="P32" s="30">
        <v>33275</v>
      </c>
      <c r="Q32" s="30">
        <f t="shared" si="6"/>
        <v>133100</v>
      </c>
      <c r="R32" s="30">
        <v>0</v>
      </c>
      <c r="S32" s="30">
        <v>0</v>
      </c>
      <c r="T32" s="30">
        <f t="shared" si="7"/>
        <v>0</v>
      </c>
      <c r="U32" s="30">
        <v>0</v>
      </c>
      <c r="V32" s="30">
        <v>0</v>
      </c>
      <c r="W32" s="30">
        <f t="shared" si="8"/>
        <v>0</v>
      </c>
      <c r="X32" s="6">
        <f t="shared" si="9"/>
        <v>243100</v>
      </c>
      <c r="Y32" s="14" t="s">
        <v>36</v>
      </c>
      <c r="Z32" s="7" t="s">
        <v>110</v>
      </c>
      <c r="AA32" s="31" t="s">
        <v>190</v>
      </c>
      <c r="AB32" s="3">
        <v>91040003677</v>
      </c>
      <c r="AC32" s="4" t="s">
        <v>82</v>
      </c>
    </row>
    <row r="33" spans="1:30" ht="26.4" hidden="1" x14ac:dyDescent="0.3">
      <c r="A33" s="3" t="s">
        <v>102</v>
      </c>
      <c r="B33" s="3"/>
      <c r="C33" s="3">
        <v>5224</v>
      </c>
      <c r="D33" s="3" t="s">
        <v>151</v>
      </c>
      <c r="E33" s="3" t="s">
        <v>127</v>
      </c>
      <c r="F33" s="3" t="s">
        <v>178</v>
      </c>
      <c r="G33" s="3" t="s">
        <v>171</v>
      </c>
      <c r="H33" s="3" t="s">
        <v>106</v>
      </c>
      <c r="I33" s="6">
        <v>4</v>
      </c>
      <c r="J33" s="6">
        <v>80000</v>
      </c>
      <c r="K33" s="30">
        <f t="shared" si="4"/>
        <v>320000</v>
      </c>
      <c r="L33" s="30">
        <v>0</v>
      </c>
      <c r="M33" s="30">
        <v>0</v>
      </c>
      <c r="N33" s="30">
        <f t="shared" si="5"/>
        <v>0</v>
      </c>
      <c r="O33" s="30">
        <v>4</v>
      </c>
      <c r="P33" s="30">
        <v>384000</v>
      </c>
      <c r="Q33" s="30">
        <f t="shared" si="6"/>
        <v>1536000</v>
      </c>
      <c r="R33" s="30">
        <v>0</v>
      </c>
      <c r="S33" s="30">
        <v>0</v>
      </c>
      <c r="T33" s="30">
        <f t="shared" si="7"/>
        <v>0</v>
      </c>
      <c r="U33" s="30">
        <v>0</v>
      </c>
      <c r="V33" s="30">
        <v>0</v>
      </c>
      <c r="W33" s="30">
        <f t="shared" si="8"/>
        <v>0</v>
      </c>
      <c r="X33" s="6">
        <f t="shared" si="9"/>
        <v>1856000</v>
      </c>
      <c r="Y33" s="14" t="s">
        <v>36</v>
      </c>
      <c r="Z33" s="7" t="s">
        <v>110</v>
      </c>
      <c r="AA33" s="31" t="s">
        <v>190</v>
      </c>
      <c r="AB33" s="3">
        <v>91040003677</v>
      </c>
      <c r="AC33" s="4" t="s">
        <v>82</v>
      </c>
    </row>
    <row r="34" spans="1:30" ht="26.4" hidden="1" x14ac:dyDescent="0.3">
      <c r="A34" s="3" t="s">
        <v>102</v>
      </c>
      <c r="B34" s="3"/>
      <c r="C34" s="3">
        <v>5224</v>
      </c>
      <c r="D34" s="3" t="s">
        <v>152</v>
      </c>
      <c r="E34" s="3" t="s">
        <v>127</v>
      </c>
      <c r="F34" s="3" t="s">
        <v>178</v>
      </c>
      <c r="G34" s="3" t="s">
        <v>172</v>
      </c>
      <c r="H34" s="3" t="s">
        <v>106</v>
      </c>
      <c r="I34" s="6">
        <v>4</v>
      </c>
      <c r="J34" s="6">
        <v>26500</v>
      </c>
      <c r="K34" s="30">
        <f t="shared" si="4"/>
        <v>106000</v>
      </c>
      <c r="L34" s="30">
        <v>0</v>
      </c>
      <c r="M34" s="30">
        <v>0</v>
      </c>
      <c r="N34" s="30">
        <f t="shared" si="5"/>
        <v>0</v>
      </c>
      <c r="O34" s="30">
        <v>4</v>
      </c>
      <c r="P34" s="30">
        <v>32065</v>
      </c>
      <c r="Q34" s="30">
        <f t="shared" si="6"/>
        <v>128260</v>
      </c>
      <c r="R34" s="30">
        <v>0</v>
      </c>
      <c r="S34" s="30">
        <v>0</v>
      </c>
      <c r="T34" s="30">
        <f t="shared" si="7"/>
        <v>0</v>
      </c>
      <c r="U34" s="30">
        <v>0</v>
      </c>
      <c r="V34" s="30">
        <v>0</v>
      </c>
      <c r="W34" s="30">
        <f t="shared" si="8"/>
        <v>0</v>
      </c>
      <c r="X34" s="6">
        <f t="shared" si="9"/>
        <v>234260</v>
      </c>
      <c r="Y34" s="14" t="s">
        <v>36</v>
      </c>
      <c r="Z34" s="7" t="s">
        <v>110</v>
      </c>
      <c r="AA34" s="31" t="s">
        <v>190</v>
      </c>
      <c r="AB34" s="3">
        <v>91040003677</v>
      </c>
      <c r="AC34" s="4" t="s">
        <v>82</v>
      </c>
    </row>
    <row r="35" spans="1:30" ht="26.4" hidden="1" x14ac:dyDescent="0.3">
      <c r="A35" s="3" t="s">
        <v>102</v>
      </c>
      <c r="B35" s="3"/>
      <c r="C35" s="3">
        <v>5224</v>
      </c>
      <c r="D35" s="3" t="s">
        <v>153</v>
      </c>
      <c r="E35" s="3" t="s">
        <v>132</v>
      </c>
      <c r="F35" s="3" t="s">
        <v>187</v>
      </c>
      <c r="G35" s="3" t="s">
        <v>173</v>
      </c>
      <c r="H35" s="3" t="s">
        <v>106</v>
      </c>
      <c r="I35" s="6">
        <v>12</v>
      </c>
      <c r="J35" s="6">
        <v>10200</v>
      </c>
      <c r="K35" s="30">
        <f t="shared" si="4"/>
        <v>122400</v>
      </c>
      <c r="L35" s="30">
        <v>0</v>
      </c>
      <c r="M35" s="30">
        <v>0</v>
      </c>
      <c r="N35" s="30">
        <f t="shared" si="5"/>
        <v>0</v>
      </c>
      <c r="O35" s="30">
        <v>8</v>
      </c>
      <c r="P35" s="30">
        <v>12705</v>
      </c>
      <c r="Q35" s="30">
        <f t="shared" si="6"/>
        <v>101640</v>
      </c>
      <c r="R35" s="30">
        <v>0</v>
      </c>
      <c r="S35" s="30">
        <v>0</v>
      </c>
      <c r="T35" s="30">
        <f t="shared" si="7"/>
        <v>0</v>
      </c>
      <c r="U35" s="30">
        <v>0</v>
      </c>
      <c r="V35" s="30">
        <v>0</v>
      </c>
      <c r="W35" s="30">
        <f t="shared" si="8"/>
        <v>0</v>
      </c>
      <c r="X35" s="6">
        <f t="shared" si="9"/>
        <v>224040</v>
      </c>
      <c r="Y35" s="14" t="s">
        <v>36</v>
      </c>
      <c r="Z35" s="7" t="s">
        <v>110</v>
      </c>
      <c r="AA35" s="31" t="s">
        <v>190</v>
      </c>
      <c r="AB35" s="3">
        <v>91040003677</v>
      </c>
      <c r="AC35" s="4" t="s">
        <v>82</v>
      </c>
    </row>
    <row r="36" spans="1:30" ht="26.4" hidden="1" x14ac:dyDescent="0.3">
      <c r="A36" s="3" t="s">
        <v>102</v>
      </c>
      <c r="B36" s="3"/>
      <c r="C36" s="3">
        <v>5224</v>
      </c>
      <c r="D36" s="3" t="s">
        <v>154</v>
      </c>
      <c r="E36" s="3" t="s">
        <v>133</v>
      </c>
      <c r="F36" s="3" t="s">
        <v>188</v>
      </c>
      <c r="G36" s="3" t="s">
        <v>174</v>
      </c>
      <c r="H36" s="3" t="s">
        <v>106</v>
      </c>
      <c r="I36" s="6">
        <v>0</v>
      </c>
      <c r="J36" s="6">
        <v>0</v>
      </c>
      <c r="K36" s="30">
        <f t="shared" si="4"/>
        <v>0</v>
      </c>
      <c r="L36" s="30">
        <v>1</v>
      </c>
      <c r="M36" s="30">
        <v>14100000</v>
      </c>
      <c r="N36" s="30">
        <f t="shared" si="5"/>
        <v>14100000</v>
      </c>
      <c r="O36" s="30">
        <v>0</v>
      </c>
      <c r="P36" s="30">
        <v>0</v>
      </c>
      <c r="Q36" s="30">
        <f t="shared" si="6"/>
        <v>0</v>
      </c>
      <c r="R36" s="30">
        <v>0</v>
      </c>
      <c r="S36" s="30">
        <v>0</v>
      </c>
      <c r="T36" s="30">
        <f t="shared" si="7"/>
        <v>0</v>
      </c>
      <c r="U36" s="30">
        <v>0</v>
      </c>
      <c r="V36" s="30">
        <v>0</v>
      </c>
      <c r="W36" s="30">
        <f t="shared" si="8"/>
        <v>0</v>
      </c>
      <c r="X36" s="6">
        <f t="shared" si="9"/>
        <v>14100000</v>
      </c>
      <c r="Y36" s="14" t="s">
        <v>36</v>
      </c>
      <c r="Z36" s="7" t="s">
        <v>110</v>
      </c>
      <c r="AA36" s="31" t="s">
        <v>190</v>
      </c>
      <c r="AB36" s="3">
        <v>91040003677</v>
      </c>
      <c r="AC36" s="4" t="s">
        <v>82</v>
      </c>
    </row>
    <row r="37" spans="1:30" ht="26.4" hidden="1" x14ac:dyDescent="0.3">
      <c r="A37" s="3" t="s">
        <v>102</v>
      </c>
      <c r="B37" s="3"/>
      <c r="C37" s="3">
        <v>5224</v>
      </c>
      <c r="D37" s="3" t="s">
        <v>155</v>
      </c>
      <c r="E37" s="3" t="s">
        <v>134</v>
      </c>
      <c r="F37" s="3" t="s">
        <v>188</v>
      </c>
      <c r="G37" s="3" t="s">
        <v>175</v>
      </c>
      <c r="H37" s="3" t="s">
        <v>106</v>
      </c>
      <c r="I37" s="6">
        <v>0</v>
      </c>
      <c r="J37" s="6">
        <v>0</v>
      </c>
      <c r="K37" s="30">
        <f t="shared" si="4"/>
        <v>0</v>
      </c>
      <c r="L37" s="30">
        <v>1</v>
      </c>
      <c r="M37" s="30">
        <v>12600000</v>
      </c>
      <c r="N37" s="30">
        <f t="shared" si="5"/>
        <v>12600000</v>
      </c>
      <c r="O37" s="30">
        <v>0</v>
      </c>
      <c r="P37" s="30">
        <v>0</v>
      </c>
      <c r="Q37" s="30">
        <f t="shared" si="6"/>
        <v>0</v>
      </c>
      <c r="R37" s="30">
        <v>0</v>
      </c>
      <c r="S37" s="30">
        <v>0</v>
      </c>
      <c r="T37" s="30">
        <f t="shared" si="7"/>
        <v>0</v>
      </c>
      <c r="U37" s="30">
        <v>0</v>
      </c>
      <c r="V37" s="30">
        <v>0</v>
      </c>
      <c r="W37" s="30">
        <f t="shared" si="8"/>
        <v>0</v>
      </c>
      <c r="X37" s="6">
        <f t="shared" si="9"/>
        <v>12600000</v>
      </c>
      <c r="Y37" s="14" t="s">
        <v>36</v>
      </c>
      <c r="Z37" s="7" t="s">
        <v>110</v>
      </c>
      <c r="AA37" s="31" t="s">
        <v>190</v>
      </c>
      <c r="AB37" s="3">
        <v>91040003677</v>
      </c>
      <c r="AC37" s="4" t="s">
        <v>82</v>
      </c>
    </row>
    <row r="38" spans="1:30" s="2" customFormat="1" hidden="1" x14ac:dyDescent="0.3">
      <c r="A38" s="3"/>
      <c r="B38" s="3"/>
      <c r="C38" s="3">
        <v>5224</v>
      </c>
      <c r="D38" s="3"/>
      <c r="E38" s="3"/>
      <c r="F38" s="3"/>
      <c r="G38" s="3"/>
      <c r="H38" s="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3"/>
      <c r="Z38" s="7"/>
      <c r="AA38" s="7"/>
      <c r="AB38" s="5"/>
      <c r="AC38" s="4"/>
      <c r="AD38" s="4"/>
    </row>
    <row r="39" spans="1:30" s="2" customFormat="1" ht="14.4" hidden="1" customHeight="1" x14ac:dyDescent="0.3">
      <c r="A39" s="34" t="s">
        <v>120</v>
      </c>
      <c r="B39" s="35"/>
      <c r="C39" s="35"/>
      <c r="D39" s="35"/>
      <c r="E39" s="35"/>
      <c r="F39" s="35"/>
      <c r="G39" s="36"/>
      <c r="H39" s="11"/>
      <c r="I39" s="12"/>
      <c r="J39" s="12"/>
      <c r="K39" s="12">
        <f>SUBTOTAL(9,K13:K38)</f>
        <v>5754000</v>
      </c>
      <c r="L39" s="12"/>
      <c r="M39" s="12"/>
      <c r="N39" s="12">
        <f>SUBTOTAL(9,N13:N38)</f>
        <v>43737750</v>
      </c>
      <c r="O39" s="12"/>
      <c r="P39" s="12"/>
      <c r="Q39" s="12">
        <f>SUBTOTAL(9,Q13:Q38)</f>
        <v>79677675</v>
      </c>
      <c r="R39" s="12"/>
      <c r="S39" s="12"/>
      <c r="T39" s="12">
        <f>SUBTOTAL(9,T13:T38)</f>
        <v>94045455</v>
      </c>
      <c r="U39" s="12"/>
      <c r="V39" s="12"/>
      <c r="W39" s="12">
        <f>SUBTOTAL(9,W13:W38)</f>
        <v>107280581.764</v>
      </c>
      <c r="X39" s="12">
        <f>SUBTOTAL(9,X13:X38)</f>
        <v>330495461.764</v>
      </c>
      <c r="Y39" s="11"/>
      <c r="Z39" s="13"/>
      <c r="AA39" s="13"/>
      <c r="AB39" s="11"/>
    </row>
    <row r="40" spans="1:30" s="2" customFormat="1" ht="14.4" hidden="1" customHeight="1" x14ac:dyDescent="0.3">
      <c r="A40" s="37" t="s">
        <v>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9"/>
    </row>
    <row r="41" spans="1:30" ht="26.4" hidden="1" x14ac:dyDescent="0.3">
      <c r="A41" s="3" t="s">
        <v>70</v>
      </c>
      <c r="B41" s="3" t="s">
        <v>41</v>
      </c>
      <c r="C41" s="3">
        <v>5224</v>
      </c>
      <c r="D41" s="3" t="s">
        <v>7</v>
      </c>
      <c r="E41" s="3" t="s">
        <v>44</v>
      </c>
      <c r="F41" s="3" t="s">
        <v>45</v>
      </c>
      <c r="G41" s="3" t="s">
        <v>46</v>
      </c>
      <c r="H41" s="3" t="s">
        <v>75</v>
      </c>
      <c r="I41" s="6">
        <v>1</v>
      </c>
      <c r="J41" s="6">
        <v>7596000</v>
      </c>
      <c r="K41" s="15">
        <f t="shared" ref="K41:K46" si="10">I41*J41</f>
        <v>7596000</v>
      </c>
      <c r="L41" s="15">
        <v>1</v>
      </c>
      <c r="M41" s="15">
        <v>7975800</v>
      </c>
      <c r="N41" s="15">
        <f t="shared" ref="N41:N46" si="11">L41*M41</f>
        <v>7975800</v>
      </c>
      <c r="O41" s="15">
        <v>1</v>
      </c>
      <c r="P41" s="15">
        <v>8374590</v>
      </c>
      <c r="Q41" s="15">
        <f t="shared" ref="Q41:Q46" si="12">O41*P41</f>
        <v>8374590</v>
      </c>
      <c r="R41" s="15">
        <v>1</v>
      </c>
      <c r="S41" s="15">
        <v>8793320</v>
      </c>
      <c r="T41" s="15">
        <f t="shared" ref="T41:T46" si="13">R41*S41</f>
        <v>8793320</v>
      </c>
      <c r="U41" s="15">
        <v>1</v>
      </c>
      <c r="V41" s="15">
        <v>9232986</v>
      </c>
      <c r="W41" s="15">
        <f t="shared" ref="W41:W46" si="14">U41*V41</f>
        <v>9232986</v>
      </c>
      <c r="X41" s="6">
        <f t="shared" ref="X41:X46" si="15">K41+N41+Q41+T41+W41</f>
        <v>41972696</v>
      </c>
      <c r="Y41" s="14" t="s">
        <v>36</v>
      </c>
      <c r="Z41" s="7" t="s">
        <v>31</v>
      </c>
      <c r="AA41" s="7"/>
      <c r="AB41" s="3">
        <v>91040003677</v>
      </c>
      <c r="AC41" s="4" t="s">
        <v>84</v>
      </c>
    </row>
    <row r="42" spans="1:30" s="2" customFormat="1" ht="26.4" hidden="1" x14ac:dyDescent="0.3">
      <c r="A42" s="3" t="s">
        <v>72</v>
      </c>
      <c r="B42" s="3" t="s">
        <v>62</v>
      </c>
      <c r="C42" s="3">
        <v>5224</v>
      </c>
      <c r="D42" s="3" t="s">
        <v>76</v>
      </c>
      <c r="E42" s="3" t="s">
        <v>63</v>
      </c>
      <c r="F42" s="3" t="s">
        <v>64</v>
      </c>
      <c r="G42" s="3" t="s">
        <v>65</v>
      </c>
      <c r="H42" s="3" t="s">
        <v>75</v>
      </c>
      <c r="I42" s="6">
        <v>1</v>
      </c>
      <c r="J42" s="6">
        <v>20000000</v>
      </c>
      <c r="K42" s="15">
        <f t="shared" si="10"/>
        <v>20000000</v>
      </c>
      <c r="L42" s="6">
        <v>1</v>
      </c>
      <c r="M42" s="6">
        <v>20000000</v>
      </c>
      <c r="N42" s="15">
        <f t="shared" si="11"/>
        <v>20000000</v>
      </c>
      <c r="O42" s="6">
        <v>1</v>
      </c>
      <c r="P42" s="6">
        <v>20000000</v>
      </c>
      <c r="Q42" s="15">
        <f t="shared" si="12"/>
        <v>20000000</v>
      </c>
      <c r="R42" s="6">
        <v>1</v>
      </c>
      <c r="S42" s="6">
        <v>20000000</v>
      </c>
      <c r="T42" s="15">
        <f t="shared" si="13"/>
        <v>20000000</v>
      </c>
      <c r="U42" s="6">
        <v>1</v>
      </c>
      <c r="V42" s="6">
        <v>20000000</v>
      </c>
      <c r="W42" s="15">
        <f t="shared" si="14"/>
        <v>20000000</v>
      </c>
      <c r="X42" s="6">
        <f t="shared" si="15"/>
        <v>100000000</v>
      </c>
      <c r="Y42" s="3" t="s">
        <v>74</v>
      </c>
      <c r="Z42" s="7" t="s">
        <v>40</v>
      </c>
      <c r="AA42" s="7"/>
      <c r="AB42" s="5" t="s">
        <v>16</v>
      </c>
      <c r="AC42" s="4" t="s">
        <v>82</v>
      </c>
      <c r="AD42" s="4"/>
    </row>
    <row r="43" spans="1:30" ht="25.5" hidden="1" customHeight="1" x14ac:dyDescent="0.3">
      <c r="A43" s="3" t="s">
        <v>72</v>
      </c>
      <c r="B43" s="3" t="s">
        <v>62</v>
      </c>
      <c r="C43" s="3">
        <v>5224</v>
      </c>
      <c r="D43" s="3" t="s">
        <v>77</v>
      </c>
      <c r="E43" s="3" t="s">
        <v>63</v>
      </c>
      <c r="F43" s="3" t="s">
        <v>64</v>
      </c>
      <c r="G43" s="3" t="s">
        <v>66</v>
      </c>
      <c r="H43" s="3" t="s">
        <v>75</v>
      </c>
      <c r="I43" s="6">
        <v>1</v>
      </c>
      <c r="J43" s="6">
        <v>13504000</v>
      </c>
      <c r="K43" s="15">
        <f t="shared" si="10"/>
        <v>13504000</v>
      </c>
      <c r="L43" s="6">
        <v>1</v>
      </c>
      <c r="M43" s="6">
        <v>14044576</v>
      </c>
      <c r="N43" s="15">
        <f t="shared" si="11"/>
        <v>14044576</v>
      </c>
      <c r="O43" s="6">
        <v>1</v>
      </c>
      <c r="P43" s="6">
        <v>14606359</v>
      </c>
      <c r="Q43" s="15">
        <f t="shared" si="12"/>
        <v>14606359</v>
      </c>
      <c r="R43" s="6">
        <v>1</v>
      </c>
      <c r="S43" s="6">
        <v>15190613.4</v>
      </c>
      <c r="T43" s="15">
        <f t="shared" si="13"/>
        <v>15190613.4</v>
      </c>
      <c r="U43" s="6">
        <v>1</v>
      </c>
      <c r="V43" s="6">
        <v>15798237.9</v>
      </c>
      <c r="W43" s="15">
        <f t="shared" si="14"/>
        <v>15798237.9</v>
      </c>
      <c r="X43" s="6">
        <f t="shared" si="15"/>
        <v>73143786.299999997</v>
      </c>
      <c r="Y43" s="3" t="s">
        <v>74</v>
      </c>
      <c r="Z43" s="7" t="s">
        <v>40</v>
      </c>
      <c r="AA43" s="7"/>
      <c r="AB43" s="5" t="s">
        <v>16</v>
      </c>
      <c r="AC43" s="4" t="s">
        <v>82</v>
      </c>
    </row>
    <row r="44" spans="1:30" s="2" customFormat="1" ht="145.19999999999999" hidden="1" x14ac:dyDescent="0.3">
      <c r="A44" s="3" t="s">
        <v>89</v>
      </c>
      <c r="B44" s="3"/>
      <c r="C44" s="3">
        <v>5224</v>
      </c>
      <c r="D44" s="3" t="s">
        <v>90</v>
      </c>
      <c r="E44" s="3" t="s">
        <v>95</v>
      </c>
      <c r="F44" s="3" t="s">
        <v>96</v>
      </c>
      <c r="G44" s="3" t="s">
        <v>97</v>
      </c>
      <c r="H44" s="3" t="s">
        <v>75</v>
      </c>
      <c r="I44" s="6">
        <v>1</v>
      </c>
      <c r="J44" s="6">
        <v>5520249814</v>
      </c>
      <c r="K44" s="15">
        <f t="shared" si="10"/>
        <v>5520249814</v>
      </c>
      <c r="L44" s="6">
        <v>1</v>
      </c>
      <c r="M44" s="6">
        <v>15162438017</v>
      </c>
      <c r="N44" s="15">
        <f t="shared" si="11"/>
        <v>15162438017</v>
      </c>
      <c r="O44" s="6">
        <v>0</v>
      </c>
      <c r="P44" s="6">
        <v>0</v>
      </c>
      <c r="Q44" s="15">
        <f t="shared" si="12"/>
        <v>0</v>
      </c>
      <c r="R44" s="6">
        <v>0</v>
      </c>
      <c r="S44" s="6">
        <v>0</v>
      </c>
      <c r="T44" s="15">
        <f t="shared" si="13"/>
        <v>0</v>
      </c>
      <c r="U44" s="6">
        <v>0</v>
      </c>
      <c r="V44" s="6">
        <v>0</v>
      </c>
      <c r="W44" s="15">
        <f t="shared" si="14"/>
        <v>0</v>
      </c>
      <c r="X44" s="6">
        <f t="shared" si="15"/>
        <v>20682687831</v>
      </c>
      <c r="Y44" s="3" t="s">
        <v>36</v>
      </c>
      <c r="Z44" s="7" t="s">
        <v>40</v>
      </c>
      <c r="AA44" s="7"/>
      <c r="AB44" s="5" t="s">
        <v>16</v>
      </c>
      <c r="AC44" s="4" t="s">
        <v>82</v>
      </c>
      <c r="AD44" s="4"/>
    </row>
    <row r="45" spans="1:30" s="2" customFormat="1" ht="39.6" hidden="1" x14ac:dyDescent="0.3">
      <c r="A45" s="3" t="s">
        <v>195</v>
      </c>
      <c r="B45" s="3"/>
      <c r="C45" s="3">
        <v>5224</v>
      </c>
      <c r="D45" s="3" t="s">
        <v>198</v>
      </c>
      <c r="E45" s="3" t="s">
        <v>197</v>
      </c>
      <c r="F45" s="3" t="s">
        <v>193</v>
      </c>
      <c r="G45" s="3" t="s">
        <v>196</v>
      </c>
      <c r="H45" s="3" t="s">
        <v>75</v>
      </c>
      <c r="I45" s="6">
        <v>1</v>
      </c>
      <c r="J45" s="6">
        <v>12000000</v>
      </c>
      <c r="K45" s="30">
        <f t="shared" si="10"/>
        <v>12000000</v>
      </c>
      <c r="L45" s="6">
        <v>1</v>
      </c>
      <c r="M45" s="6">
        <v>12000000</v>
      </c>
      <c r="N45" s="30">
        <f t="shared" si="11"/>
        <v>12000000</v>
      </c>
      <c r="O45" s="6">
        <v>1</v>
      </c>
      <c r="P45" s="6">
        <v>12000000</v>
      </c>
      <c r="Q45" s="30">
        <f t="shared" si="12"/>
        <v>12000000</v>
      </c>
      <c r="R45" s="6">
        <v>1</v>
      </c>
      <c r="S45" s="6">
        <v>12000000</v>
      </c>
      <c r="T45" s="30">
        <f t="shared" si="13"/>
        <v>12000000</v>
      </c>
      <c r="U45" s="6">
        <v>1</v>
      </c>
      <c r="V45" s="6">
        <v>12000000</v>
      </c>
      <c r="W45" s="30">
        <f t="shared" si="14"/>
        <v>12000000</v>
      </c>
      <c r="X45" s="30">
        <f t="shared" si="15"/>
        <v>60000000</v>
      </c>
      <c r="Y45" s="3" t="s">
        <v>36</v>
      </c>
      <c r="Z45" s="7" t="s">
        <v>200</v>
      </c>
      <c r="AA45" s="7"/>
      <c r="AB45" s="5" t="s">
        <v>16</v>
      </c>
      <c r="AC45" s="4" t="s">
        <v>83</v>
      </c>
      <c r="AD45" s="4"/>
    </row>
    <row r="46" spans="1:30" s="2" customFormat="1" ht="39.6" hidden="1" x14ac:dyDescent="0.3">
      <c r="A46" s="3" t="s">
        <v>195</v>
      </c>
      <c r="B46" s="3"/>
      <c r="C46" s="3">
        <v>5224</v>
      </c>
      <c r="D46" s="3" t="s">
        <v>199</v>
      </c>
      <c r="E46" s="3" t="s">
        <v>197</v>
      </c>
      <c r="F46" s="3" t="s">
        <v>193</v>
      </c>
      <c r="G46" s="3" t="s">
        <v>194</v>
      </c>
      <c r="H46" s="3" t="s">
        <v>75</v>
      </c>
      <c r="I46" s="6">
        <v>1</v>
      </c>
      <c r="J46" s="6">
        <v>8500000</v>
      </c>
      <c r="K46" s="30">
        <f t="shared" si="10"/>
        <v>8500000</v>
      </c>
      <c r="L46" s="6">
        <v>1</v>
      </c>
      <c r="M46" s="6">
        <v>8500000</v>
      </c>
      <c r="N46" s="30">
        <f t="shared" si="11"/>
        <v>8500000</v>
      </c>
      <c r="O46" s="6">
        <v>1</v>
      </c>
      <c r="P46" s="6">
        <v>8500000</v>
      </c>
      <c r="Q46" s="30">
        <f t="shared" si="12"/>
        <v>8500000</v>
      </c>
      <c r="R46" s="6">
        <v>1</v>
      </c>
      <c r="S46" s="6">
        <v>8500000</v>
      </c>
      <c r="T46" s="30">
        <f t="shared" si="13"/>
        <v>8500000</v>
      </c>
      <c r="U46" s="6">
        <v>1</v>
      </c>
      <c r="V46" s="6">
        <v>8500000</v>
      </c>
      <c r="W46" s="30">
        <f t="shared" si="14"/>
        <v>8500000</v>
      </c>
      <c r="X46" s="30">
        <f t="shared" si="15"/>
        <v>42500000</v>
      </c>
      <c r="Y46" s="3" t="s">
        <v>36</v>
      </c>
      <c r="Z46" s="7" t="s">
        <v>200</v>
      </c>
      <c r="AA46" s="7"/>
      <c r="AB46" s="5" t="s">
        <v>16</v>
      </c>
      <c r="AC46" s="4" t="s">
        <v>83</v>
      </c>
      <c r="AD46" s="4"/>
    </row>
    <row r="47" spans="1:30" ht="25.5" hidden="1" customHeight="1" x14ac:dyDescent="0.3">
      <c r="A47" s="3"/>
      <c r="B47" s="3"/>
      <c r="C47" s="3">
        <v>5224</v>
      </c>
      <c r="D47" s="3"/>
      <c r="E47" s="3"/>
      <c r="F47" s="3"/>
      <c r="G47" s="3"/>
      <c r="H47" s="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3"/>
      <c r="Z47" s="7"/>
      <c r="AA47" s="7"/>
      <c r="AB47" s="5"/>
    </row>
    <row r="48" spans="1:30" s="2" customFormat="1" ht="14.4" hidden="1" customHeight="1" x14ac:dyDescent="0.3">
      <c r="A48" s="34" t="s">
        <v>3</v>
      </c>
      <c r="B48" s="35"/>
      <c r="C48" s="35"/>
      <c r="D48" s="35"/>
      <c r="E48" s="35"/>
      <c r="F48" s="35"/>
      <c r="G48" s="36"/>
      <c r="H48" s="11"/>
      <c r="I48" s="12"/>
      <c r="J48" s="12"/>
      <c r="K48" s="12">
        <f>SUBTOTAL(9,K41:K47)</f>
        <v>0</v>
      </c>
      <c r="L48" s="12"/>
      <c r="M48" s="12"/>
      <c r="N48" s="12">
        <f>SUBTOTAL(9,N41:N47)</f>
        <v>0</v>
      </c>
      <c r="O48" s="12"/>
      <c r="P48" s="12"/>
      <c r="Q48" s="12">
        <f>SUBTOTAL(9,Q41:Q47)</f>
        <v>0</v>
      </c>
      <c r="R48" s="12"/>
      <c r="S48" s="12"/>
      <c r="T48" s="12">
        <f>SUBTOTAL(9,T41:T47)</f>
        <v>0</v>
      </c>
      <c r="U48" s="12"/>
      <c r="V48" s="12"/>
      <c r="W48" s="12">
        <f>SUBTOTAL(9,W41:W47)</f>
        <v>0</v>
      </c>
      <c r="X48" s="12">
        <f>SUBTOTAL(9,X41:X47)</f>
        <v>0</v>
      </c>
      <c r="Y48" s="11"/>
      <c r="Z48" s="13"/>
      <c r="AA48" s="13"/>
      <c r="AB48" s="11"/>
    </row>
    <row r="49" spans="1:29" s="2" customFormat="1" ht="14.4" hidden="1" customHeight="1" x14ac:dyDescent="0.3">
      <c r="A49" s="37" t="s">
        <v>4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9"/>
    </row>
    <row r="50" spans="1:29" ht="39.6" hidden="1" x14ac:dyDescent="0.3">
      <c r="A50" s="3" t="s">
        <v>73</v>
      </c>
      <c r="B50" s="3" t="s">
        <v>27</v>
      </c>
      <c r="C50" s="3">
        <v>5224</v>
      </c>
      <c r="D50" s="3" t="s">
        <v>8</v>
      </c>
      <c r="E50" s="3" t="s">
        <v>28</v>
      </c>
      <c r="F50" s="3" t="s">
        <v>29</v>
      </c>
      <c r="G50" s="3" t="s">
        <v>30</v>
      </c>
      <c r="H50" s="3" t="s">
        <v>35</v>
      </c>
      <c r="I50" s="6">
        <v>1</v>
      </c>
      <c r="J50" s="6">
        <v>917753.16</v>
      </c>
      <c r="K50" s="6">
        <f>I50*J50</f>
        <v>917753.16</v>
      </c>
      <c r="L50" s="6">
        <v>1</v>
      </c>
      <c r="M50" s="6">
        <v>917753.16</v>
      </c>
      <c r="N50" s="6">
        <f>L50*M50</f>
        <v>917753.16</v>
      </c>
      <c r="O50" s="6">
        <v>1</v>
      </c>
      <c r="P50" s="6">
        <v>917753.16</v>
      </c>
      <c r="Q50" s="6">
        <f>O50*P50</f>
        <v>917753.16</v>
      </c>
      <c r="R50" s="6">
        <v>1</v>
      </c>
      <c r="S50" s="6">
        <v>917753.16</v>
      </c>
      <c r="T50" s="6">
        <f>R50*S50</f>
        <v>917753.16</v>
      </c>
      <c r="U50" s="6">
        <v>1</v>
      </c>
      <c r="V50" s="6">
        <v>917753.16</v>
      </c>
      <c r="W50" s="6">
        <f>U50*V50</f>
        <v>917753.16</v>
      </c>
      <c r="X50" s="6">
        <f t="shared" ref="X50:X57" si="16">K50+N50+Q50+T50+W50</f>
        <v>4588765.8</v>
      </c>
      <c r="Y50" s="3" t="s">
        <v>74</v>
      </c>
      <c r="Z50" s="7" t="s">
        <v>31</v>
      </c>
      <c r="AA50" s="7"/>
      <c r="AB50" s="5" t="s">
        <v>16</v>
      </c>
      <c r="AC50" s="4" t="s">
        <v>84</v>
      </c>
    </row>
    <row r="51" spans="1:29" ht="26.4" hidden="1" x14ac:dyDescent="0.3">
      <c r="A51" s="3" t="s">
        <v>70</v>
      </c>
      <c r="B51" s="3" t="s">
        <v>41</v>
      </c>
      <c r="C51" s="3">
        <v>5224</v>
      </c>
      <c r="D51" s="3" t="s">
        <v>85</v>
      </c>
      <c r="E51" s="21" t="s">
        <v>32</v>
      </c>
      <c r="F51" s="22" t="s">
        <v>33</v>
      </c>
      <c r="G51" s="3" t="s">
        <v>34</v>
      </c>
      <c r="H51" s="3" t="s">
        <v>35</v>
      </c>
      <c r="I51" s="6">
        <v>1</v>
      </c>
      <c r="J51" s="6">
        <v>38004000</v>
      </c>
      <c r="K51" s="6">
        <f t="shared" ref="K51:K60" si="17">I51*J51</f>
        <v>38004000</v>
      </c>
      <c r="L51" s="6">
        <v>1</v>
      </c>
      <c r="M51" s="6">
        <v>39904000</v>
      </c>
      <c r="N51" s="6">
        <f t="shared" ref="N51:N60" si="18">L51*M51</f>
        <v>39904000</v>
      </c>
      <c r="O51" s="6">
        <v>1</v>
      </c>
      <c r="P51" s="6">
        <v>41899000</v>
      </c>
      <c r="Q51" s="6">
        <f t="shared" ref="Q51:Q60" si="19">O51*P51</f>
        <v>41899000</v>
      </c>
      <c r="R51" s="6">
        <v>0</v>
      </c>
      <c r="S51" s="6">
        <v>0</v>
      </c>
      <c r="T51" s="6">
        <f t="shared" ref="T51:T60" si="20">R51*S51</f>
        <v>0</v>
      </c>
      <c r="U51" s="6">
        <v>0</v>
      </c>
      <c r="V51" s="6">
        <v>0</v>
      </c>
      <c r="W51" s="6">
        <f t="shared" ref="W51:W60" si="21">U51*V51</f>
        <v>0</v>
      </c>
      <c r="X51" s="6">
        <f t="shared" si="16"/>
        <v>119807000</v>
      </c>
      <c r="Y51" s="24" t="s">
        <v>36</v>
      </c>
      <c r="Z51" s="7" t="s">
        <v>31</v>
      </c>
      <c r="AA51" s="7"/>
      <c r="AB51" s="5" t="s">
        <v>16</v>
      </c>
      <c r="AC51" s="4" t="s">
        <v>84</v>
      </c>
    </row>
    <row r="52" spans="1:29" ht="26.4" hidden="1" x14ac:dyDescent="0.3">
      <c r="A52" s="3" t="s">
        <v>70</v>
      </c>
      <c r="B52" s="3" t="s">
        <v>41</v>
      </c>
      <c r="C52" s="3">
        <v>5224</v>
      </c>
      <c r="D52" s="3" t="s">
        <v>86</v>
      </c>
      <c r="E52" s="21" t="s">
        <v>37</v>
      </c>
      <c r="F52" s="22" t="s">
        <v>38</v>
      </c>
      <c r="G52" s="22" t="s">
        <v>39</v>
      </c>
      <c r="H52" s="3" t="s">
        <v>35</v>
      </c>
      <c r="I52" s="6">
        <v>1</v>
      </c>
      <c r="J52" s="6">
        <v>2004000</v>
      </c>
      <c r="K52" s="6">
        <f t="shared" si="17"/>
        <v>2004000</v>
      </c>
      <c r="L52" s="6">
        <v>1</v>
      </c>
      <c r="M52" s="6">
        <v>2104000</v>
      </c>
      <c r="N52" s="6">
        <f t="shared" si="18"/>
        <v>2104000</v>
      </c>
      <c r="O52" s="6">
        <v>1</v>
      </c>
      <c r="P52" s="6">
        <v>2209000</v>
      </c>
      <c r="Q52" s="6">
        <f t="shared" si="19"/>
        <v>2209000</v>
      </c>
      <c r="R52" s="6">
        <v>0</v>
      </c>
      <c r="S52" s="6">
        <v>0</v>
      </c>
      <c r="T52" s="6">
        <f t="shared" si="20"/>
        <v>0</v>
      </c>
      <c r="U52" s="6">
        <v>0</v>
      </c>
      <c r="V52" s="6">
        <v>0</v>
      </c>
      <c r="W52" s="6">
        <f t="shared" si="21"/>
        <v>0</v>
      </c>
      <c r="X52" s="6">
        <f t="shared" si="16"/>
        <v>6317000</v>
      </c>
      <c r="Y52" s="23" t="s">
        <v>36</v>
      </c>
      <c r="Z52" s="25" t="s">
        <v>40</v>
      </c>
      <c r="AA52" s="25"/>
      <c r="AB52" s="5" t="s">
        <v>16</v>
      </c>
      <c r="AC52" s="4" t="s">
        <v>84</v>
      </c>
    </row>
    <row r="53" spans="1:29" ht="26.4" hidden="1" x14ac:dyDescent="0.3">
      <c r="A53" s="3" t="s">
        <v>70</v>
      </c>
      <c r="B53" s="3" t="s">
        <v>41</v>
      </c>
      <c r="C53" s="3">
        <v>5224</v>
      </c>
      <c r="D53" s="3" t="s">
        <v>78</v>
      </c>
      <c r="E53" s="3" t="s">
        <v>47</v>
      </c>
      <c r="F53" s="3" t="s">
        <v>48</v>
      </c>
      <c r="G53" s="3" t="s">
        <v>49</v>
      </c>
      <c r="H53" s="3" t="s">
        <v>35</v>
      </c>
      <c r="I53" s="6">
        <v>1</v>
      </c>
      <c r="J53" s="6">
        <v>334000</v>
      </c>
      <c r="K53" s="6">
        <f t="shared" si="17"/>
        <v>334000</v>
      </c>
      <c r="L53" s="15">
        <v>1</v>
      </c>
      <c r="M53" s="15">
        <v>350700</v>
      </c>
      <c r="N53" s="6">
        <f t="shared" si="18"/>
        <v>350700</v>
      </c>
      <c r="O53" s="15">
        <v>1</v>
      </c>
      <c r="P53" s="15">
        <v>368235</v>
      </c>
      <c r="Q53" s="6">
        <f t="shared" si="19"/>
        <v>368235</v>
      </c>
      <c r="R53" s="15">
        <v>1</v>
      </c>
      <c r="S53" s="15">
        <v>386647</v>
      </c>
      <c r="T53" s="6">
        <f t="shared" si="20"/>
        <v>386647</v>
      </c>
      <c r="U53" s="15">
        <v>1</v>
      </c>
      <c r="V53" s="15">
        <v>405980</v>
      </c>
      <c r="W53" s="6">
        <f t="shared" si="21"/>
        <v>405980</v>
      </c>
      <c r="X53" s="6">
        <f t="shared" si="16"/>
        <v>1845562</v>
      </c>
      <c r="Y53" s="14" t="s">
        <v>36</v>
      </c>
      <c r="Z53" s="7" t="s">
        <v>31</v>
      </c>
      <c r="AA53" s="7"/>
      <c r="AB53" s="5" t="s">
        <v>16</v>
      </c>
      <c r="AC53" s="4" t="s">
        <v>84</v>
      </c>
    </row>
    <row r="54" spans="1:29" ht="26.4" hidden="1" x14ac:dyDescent="0.3">
      <c r="A54" s="3" t="s">
        <v>70</v>
      </c>
      <c r="B54" s="3" t="s">
        <v>41</v>
      </c>
      <c r="C54" s="3">
        <v>5224</v>
      </c>
      <c r="D54" s="3" t="s">
        <v>80</v>
      </c>
      <c r="E54" s="3" t="s">
        <v>50</v>
      </c>
      <c r="F54" s="3" t="s">
        <v>51</v>
      </c>
      <c r="G54" s="3" t="s">
        <v>52</v>
      </c>
      <c r="H54" s="3" t="s">
        <v>35</v>
      </c>
      <c r="I54" s="6">
        <v>1</v>
      </c>
      <c r="J54" s="6">
        <v>1575000</v>
      </c>
      <c r="K54" s="6">
        <f t="shared" si="17"/>
        <v>1575000</v>
      </c>
      <c r="L54" s="15">
        <v>1</v>
      </c>
      <c r="M54" s="15">
        <v>1653750</v>
      </c>
      <c r="N54" s="6">
        <f t="shared" si="18"/>
        <v>1653750</v>
      </c>
      <c r="O54" s="15">
        <v>1</v>
      </c>
      <c r="P54" s="15">
        <v>1736438</v>
      </c>
      <c r="Q54" s="6">
        <f t="shared" si="19"/>
        <v>1736438</v>
      </c>
      <c r="R54" s="15">
        <v>1</v>
      </c>
      <c r="S54" s="15">
        <v>1823260</v>
      </c>
      <c r="T54" s="6">
        <f t="shared" si="20"/>
        <v>1823260</v>
      </c>
      <c r="U54" s="15">
        <v>1</v>
      </c>
      <c r="V54" s="15">
        <v>1914423</v>
      </c>
      <c r="W54" s="6">
        <f t="shared" si="21"/>
        <v>1914423</v>
      </c>
      <c r="X54" s="6">
        <f t="shared" si="16"/>
        <v>8702871</v>
      </c>
      <c r="Y54" s="14" t="s">
        <v>36</v>
      </c>
      <c r="Z54" s="7" t="s">
        <v>31</v>
      </c>
      <c r="AA54" s="7"/>
      <c r="AB54" s="5" t="s">
        <v>16</v>
      </c>
      <c r="AC54" s="4" t="s">
        <v>84</v>
      </c>
    </row>
    <row r="55" spans="1:29" s="20" customFormat="1" ht="26.4" hidden="1" x14ac:dyDescent="0.3">
      <c r="A55" s="16" t="s">
        <v>70</v>
      </c>
      <c r="B55" s="16" t="s">
        <v>41</v>
      </c>
      <c r="C55" s="16">
        <v>5224</v>
      </c>
      <c r="D55" s="16" t="s">
        <v>88</v>
      </c>
      <c r="E55" s="16" t="s">
        <v>53</v>
      </c>
      <c r="F55" s="16" t="s">
        <v>54</v>
      </c>
      <c r="G55" s="16" t="s">
        <v>55</v>
      </c>
      <c r="H55" s="16" t="s">
        <v>35</v>
      </c>
      <c r="I55" s="17">
        <v>0</v>
      </c>
      <c r="J55" s="17">
        <v>0</v>
      </c>
      <c r="K55" s="6">
        <f t="shared" si="17"/>
        <v>0</v>
      </c>
      <c r="L55" s="27">
        <v>0</v>
      </c>
      <c r="M55" s="27">
        <v>0</v>
      </c>
      <c r="N55" s="6">
        <f t="shared" si="18"/>
        <v>0</v>
      </c>
      <c r="O55" s="27">
        <v>0</v>
      </c>
      <c r="P55" s="27">
        <v>0</v>
      </c>
      <c r="Q55" s="6">
        <f t="shared" si="19"/>
        <v>0</v>
      </c>
      <c r="R55" s="27">
        <v>0</v>
      </c>
      <c r="S55" s="27">
        <v>0</v>
      </c>
      <c r="T55" s="6">
        <f t="shared" si="20"/>
        <v>0</v>
      </c>
      <c r="U55" s="27">
        <v>0</v>
      </c>
      <c r="V55" s="27">
        <v>0</v>
      </c>
      <c r="W55" s="6">
        <f t="shared" si="21"/>
        <v>0</v>
      </c>
      <c r="X55" s="17">
        <v>0</v>
      </c>
      <c r="Y55" s="28" t="s">
        <v>36</v>
      </c>
      <c r="Z55" s="18" t="s">
        <v>31</v>
      </c>
      <c r="AA55" s="18"/>
      <c r="AB55" s="19" t="s">
        <v>16</v>
      </c>
      <c r="AC55" s="20" t="s">
        <v>84</v>
      </c>
    </row>
    <row r="56" spans="1:29" s="20" customFormat="1" ht="27.6" hidden="1" x14ac:dyDescent="0.3">
      <c r="A56" s="16" t="s">
        <v>71</v>
      </c>
      <c r="B56" s="16" t="s">
        <v>56</v>
      </c>
      <c r="C56" s="16">
        <v>5224</v>
      </c>
      <c r="D56" s="16" t="s">
        <v>87</v>
      </c>
      <c r="E56" s="16" t="s">
        <v>57</v>
      </c>
      <c r="F56" s="26" t="s">
        <v>58</v>
      </c>
      <c r="G56" s="26" t="s">
        <v>59</v>
      </c>
      <c r="H56" s="16" t="s">
        <v>35</v>
      </c>
      <c r="I56" s="17">
        <v>1</v>
      </c>
      <c r="J56" s="17">
        <v>0</v>
      </c>
      <c r="K56" s="6">
        <f t="shared" si="17"/>
        <v>0</v>
      </c>
      <c r="L56" s="17">
        <v>1</v>
      </c>
      <c r="M56" s="17">
        <v>0</v>
      </c>
      <c r="N56" s="6">
        <f t="shared" si="18"/>
        <v>0</v>
      </c>
      <c r="O56" s="17">
        <v>1</v>
      </c>
      <c r="P56" s="17">
        <v>0</v>
      </c>
      <c r="Q56" s="6">
        <f t="shared" si="19"/>
        <v>0</v>
      </c>
      <c r="R56" s="17">
        <v>1</v>
      </c>
      <c r="S56" s="17">
        <v>0</v>
      </c>
      <c r="T56" s="6">
        <f t="shared" si="20"/>
        <v>0</v>
      </c>
      <c r="U56" s="17">
        <v>1</v>
      </c>
      <c r="V56" s="17">
        <v>0</v>
      </c>
      <c r="W56" s="6">
        <f t="shared" si="21"/>
        <v>0</v>
      </c>
      <c r="X56" s="17">
        <f t="shared" si="16"/>
        <v>0</v>
      </c>
      <c r="Y56" s="16" t="s">
        <v>36</v>
      </c>
      <c r="Z56" s="18" t="s">
        <v>31</v>
      </c>
      <c r="AA56" s="18"/>
      <c r="AB56" s="19" t="s">
        <v>16</v>
      </c>
      <c r="AC56" s="20" t="s">
        <v>83</v>
      </c>
    </row>
    <row r="57" spans="1:29" ht="26.4" hidden="1" x14ac:dyDescent="0.3">
      <c r="A57" s="3" t="s">
        <v>71</v>
      </c>
      <c r="B57" s="3" t="s">
        <v>27</v>
      </c>
      <c r="C57" s="3">
        <v>5224</v>
      </c>
      <c r="D57" s="3" t="s">
        <v>81</v>
      </c>
      <c r="E57" s="3" t="s">
        <v>60</v>
      </c>
      <c r="F57" s="3" t="s">
        <v>61</v>
      </c>
      <c r="G57" s="3" t="s">
        <v>61</v>
      </c>
      <c r="H57" s="3" t="s">
        <v>35</v>
      </c>
      <c r="I57" s="6">
        <v>1</v>
      </c>
      <c r="J57" s="6">
        <v>23683481.25</v>
      </c>
      <c r="K57" s="6">
        <f t="shared" si="17"/>
        <v>23683481.25</v>
      </c>
      <c r="L57" s="6">
        <v>1</v>
      </c>
      <c r="M57" s="6">
        <v>24867655.3125</v>
      </c>
      <c r="N57" s="6">
        <f t="shared" si="18"/>
        <v>24867655.3125</v>
      </c>
      <c r="O57" s="6">
        <v>1</v>
      </c>
      <c r="P57" s="6">
        <v>26111038.078125</v>
      </c>
      <c r="Q57" s="6">
        <f t="shared" si="19"/>
        <v>26111038.078125</v>
      </c>
      <c r="R57" s="6">
        <v>0</v>
      </c>
      <c r="S57" s="6">
        <v>0</v>
      </c>
      <c r="T57" s="6">
        <f t="shared" si="20"/>
        <v>0</v>
      </c>
      <c r="U57" s="6">
        <v>0</v>
      </c>
      <c r="V57" s="6">
        <v>0</v>
      </c>
      <c r="W57" s="6">
        <f t="shared" si="21"/>
        <v>0</v>
      </c>
      <c r="X57" s="6">
        <f t="shared" si="16"/>
        <v>74662174.640625</v>
      </c>
      <c r="Y57" s="3" t="s">
        <v>36</v>
      </c>
      <c r="Z57" s="7" t="s">
        <v>31</v>
      </c>
      <c r="AA57" s="7"/>
      <c r="AB57" s="5" t="s">
        <v>16</v>
      </c>
      <c r="AC57" s="4" t="s">
        <v>83</v>
      </c>
    </row>
    <row r="58" spans="1:29" ht="27.75" hidden="1" customHeight="1" x14ac:dyDescent="0.3">
      <c r="A58" s="3" t="s">
        <v>72</v>
      </c>
      <c r="B58" s="3" t="s">
        <v>41</v>
      </c>
      <c r="C58" s="3">
        <v>5224</v>
      </c>
      <c r="D58" s="3" t="s">
        <v>79</v>
      </c>
      <c r="E58" s="3" t="s">
        <v>67</v>
      </c>
      <c r="F58" s="3" t="s">
        <v>68</v>
      </c>
      <c r="G58" s="3" t="s">
        <v>69</v>
      </c>
      <c r="H58" s="3" t="s">
        <v>35</v>
      </c>
      <c r="I58" s="6">
        <v>1</v>
      </c>
      <c r="J58" s="6">
        <v>7779000</v>
      </c>
      <c r="K58" s="6">
        <f t="shared" si="17"/>
        <v>7779000</v>
      </c>
      <c r="L58" s="6">
        <v>1</v>
      </c>
      <c r="M58" s="6">
        <v>8203003.3260000004</v>
      </c>
      <c r="N58" s="6">
        <f t="shared" si="18"/>
        <v>8203003.3260000004</v>
      </c>
      <c r="O58" s="6">
        <v>1</v>
      </c>
      <c r="P58" s="6">
        <v>8627443.3259999994</v>
      </c>
      <c r="Q58" s="6">
        <f t="shared" si="19"/>
        <v>8627443.3259999994</v>
      </c>
      <c r="R58" s="6">
        <v>1</v>
      </c>
      <c r="S58" s="6">
        <v>8627443.3259999994</v>
      </c>
      <c r="T58" s="6">
        <f t="shared" si="20"/>
        <v>8627443.3259999994</v>
      </c>
      <c r="U58" s="6">
        <v>1</v>
      </c>
      <c r="V58" s="6">
        <v>8627443.3259999994</v>
      </c>
      <c r="W58" s="6">
        <f t="shared" si="21"/>
        <v>8627443.3259999994</v>
      </c>
      <c r="X58" s="6">
        <f t="shared" ref="X58:X60" si="22">K58+N58+Q58+T58+W58</f>
        <v>41864333.303999998</v>
      </c>
      <c r="Y58" s="3" t="s">
        <v>74</v>
      </c>
      <c r="Z58" s="7" t="s">
        <v>31</v>
      </c>
      <c r="AA58" s="7"/>
      <c r="AB58" s="5" t="s">
        <v>16</v>
      </c>
      <c r="AC58" s="4" t="s">
        <v>82</v>
      </c>
    </row>
    <row r="59" spans="1:29" ht="158.4" hidden="1" x14ac:dyDescent="0.3">
      <c r="A59" s="3" t="s">
        <v>89</v>
      </c>
      <c r="B59" s="3"/>
      <c r="C59" s="3">
        <v>5224</v>
      </c>
      <c r="D59" s="3" t="s">
        <v>119</v>
      </c>
      <c r="E59" s="3" t="s">
        <v>91</v>
      </c>
      <c r="F59" s="3" t="s">
        <v>93</v>
      </c>
      <c r="G59" s="3" t="s">
        <v>98</v>
      </c>
      <c r="H59" s="3" t="s">
        <v>35</v>
      </c>
      <c r="I59" s="6">
        <v>1</v>
      </c>
      <c r="J59" s="6">
        <v>39448040</v>
      </c>
      <c r="K59" s="6">
        <f t="shared" si="17"/>
        <v>39448040</v>
      </c>
      <c r="L59" s="6">
        <v>1</v>
      </c>
      <c r="M59" s="6">
        <v>118344117</v>
      </c>
      <c r="N59" s="6">
        <f t="shared" si="18"/>
        <v>118344117</v>
      </c>
      <c r="O59" s="6">
        <v>0</v>
      </c>
      <c r="P59" s="6">
        <v>0</v>
      </c>
      <c r="Q59" s="6">
        <f t="shared" si="19"/>
        <v>0</v>
      </c>
      <c r="R59" s="6">
        <v>0</v>
      </c>
      <c r="S59" s="6">
        <v>0</v>
      </c>
      <c r="T59" s="6">
        <f t="shared" si="20"/>
        <v>0</v>
      </c>
      <c r="U59" s="6">
        <v>0</v>
      </c>
      <c r="V59" s="6">
        <v>0</v>
      </c>
      <c r="W59" s="6">
        <f t="shared" si="21"/>
        <v>0</v>
      </c>
      <c r="X59" s="6">
        <f t="shared" si="22"/>
        <v>157792157</v>
      </c>
      <c r="Y59" s="3" t="s">
        <v>36</v>
      </c>
      <c r="Z59" s="7" t="s">
        <v>110</v>
      </c>
      <c r="AA59" s="7"/>
      <c r="AB59" s="5" t="s">
        <v>16</v>
      </c>
      <c r="AC59" s="4" t="s">
        <v>82</v>
      </c>
    </row>
    <row r="60" spans="1:29" ht="92.4" hidden="1" x14ac:dyDescent="0.3">
      <c r="A60" s="3" t="s">
        <v>89</v>
      </c>
      <c r="B60" s="3"/>
      <c r="C60" s="3">
        <v>5224</v>
      </c>
      <c r="D60" s="3" t="s">
        <v>192</v>
      </c>
      <c r="E60" s="3" t="s">
        <v>92</v>
      </c>
      <c r="F60" s="3" t="s">
        <v>94</v>
      </c>
      <c r="G60" s="3" t="s">
        <v>99</v>
      </c>
      <c r="H60" s="3" t="s">
        <v>35</v>
      </c>
      <c r="I60" s="6">
        <v>1</v>
      </c>
      <c r="J60" s="6">
        <v>6337768</v>
      </c>
      <c r="K60" s="6">
        <f t="shared" si="17"/>
        <v>6337768</v>
      </c>
      <c r="L60" s="6">
        <v>1</v>
      </c>
      <c r="M60" s="6">
        <v>9871021</v>
      </c>
      <c r="N60" s="6">
        <f t="shared" si="18"/>
        <v>9871021</v>
      </c>
      <c r="O60" s="6">
        <v>0</v>
      </c>
      <c r="P60" s="6">
        <v>0</v>
      </c>
      <c r="Q60" s="6">
        <f t="shared" si="19"/>
        <v>0</v>
      </c>
      <c r="R60" s="6">
        <v>0</v>
      </c>
      <c r="S60" s="6">
        <v>0</v>
      </c>
      <c r="T60" s="6">
        <f t="shared" si="20"/>
        <v>0</v>
      </c>
      <c r="U60" s="6">
        <v>0</v>
      </c>
      <c r="V60" s="6">
        <v>0</v>
      </c>
      <c r="W60" s="6">
        <f t="shared" si="21"/>
        <v>0</v>
      </c>
      <c r="X60" s="6">
        <f t="shared" si="22"/>
        <v>16208789</v>
      </c>
      <c r="Y60" s="3" t="s">
        <v>100</v>
      </c>
      <c r="Z60" s="7" t="s">
        <v>110</v>
      </c>
      <c r="AA60" s="7"/>
      <c r="AB60" s="5" t="s">
        <v>16</v>
      </c>
      <c r="AC60" s="4" t="s">
        <v>82</v>
      </c>
    </row>
    <row r="61" spans="1:29" hidden="1" x14ac:dyDescent="0.3">
      <c r="A61" s="3"/>
      <c r="B61" s="3"/>
      <c r="C61" s="3">
        <v>5224</v>
      </c>
      <c r="D61" s="3"/>
      <c r="E61" s="3"/>
      <c r="F61" s="3"/>
      <c r="G61" s="3"/>
      <c r="H61" s="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3"/>
      <c r="Z61" s="7"/>
      <c r="AA61" s="7"/>
      <c r="AB61" s="5"/>
    </row>
    <row r="62" spans="1:29" s="2" customFormat="1" ht="14.4" hidden="1" customHeight="1" x14ac:dyDescent="0.3">
      <c r="A62" s="34" t="s">
        <v>5</v>
      </c>
      <c r="B62" s="35"/>
      <c r="C62" s="35"/>
      <c r="D62" s="35"/>
      <c r="E62" s="35"/>
      <c r="F62" s="35"/>
      <c r="G62" s="36"/>
      <c r="H62" s="11"/>
      <c r="I62" s="12"/>
      <c r="J62" s="12"/>
      <c r="K62" s="12">
        <f>SUBTOTAL(9,K50:K61)</f>
        <v>0</v>
      </c>
      <c r="L62" s="12"/>
      <c r="M62" s="12"/>
      <c r="N62" s="12">
        <f>SUBTOTAL(9,N50:N61)</f>
        <v>0</v>
      </c>
      <c r="O62" s="12"/>
      <c r="P62" s="12"/>
      <c r="Q62" s="12">
        <f>SUBTOTAL(9,Q50:Q61)</f>
        <v>0</v>
      </c>
      <c r="R62" s="12"/>
      <c r="S62" s="12"/>
      <c r="T62" s="12">
        <f>SUBTOTAL(9,T50:T61)</f>
        <v>0</v>
      </c>
      <c r="U62" s="12"/>
      <c r="V62" s="12"/>
      <c r="W62" s="12">
        <f>SUBTOTAL(9,W50:W61)</f>
        <v>0</v>
      </c>
      <c r="X62" s="12">
        <f>SUBTOTAL(9,X50:X61)</f>
        <v>0</v>
      </c>
      <c r="Y62" s="11"/>
      <c r="Z62" s="13"/>
      <c r="AA62" s="13"/>
      <c r="AB62" s="11"/>
    </row>
    <row r="63" spans="1:29" s="2" customFormat="1" ht="14.4" hidden="1" customHeight="1" x14ac:dyDescent="0.3">
      <c r="A63" s="37" t="s">
        <v>6</v>
      </c>
      <c r="B63" s="38"/>
      <c r="C63" s="38"/>
      <c r="D63" s="38"/>
      <c r="E63" s="38"/>
      <c r="F63" s="38"/>
      <c r="G63" s="39"/>
      <c r="H63" s="8"/>
      <c r="I63" s="9"/>
      <c r="J63" s="9"/>
      <c r="K63" s="9">
        <f>K48+K62+K39</f>
        <v>5754000</v>
      </c>
      <c r="L63" s="9"/>
      <c r="M63" s="9"/>
      <c r="N63" s="9">
        <f>N48+N62+N39</f>
        <v>43737750</v>
      </c>
      <c r="O63" s="9"/>
      <c r="P63" s="9"/>
      <c r="Q63" s="9">
        <f>Q48+Q62+Q39</f>
        <v>79677675</v>
      </c>
      <c r="R63" s="9"/>
      <c r="S63" s="9"/>
      <c r="T63" s="9">
        <f>T48+T62+T39</f>
        <v>94045455</v>
      </c>
      <c r="U63" s="9"/>
      <c r="V63" s="9"/>
      <c r="W63" s="9">
        <f>W48+W62+W39</f>
        <v>107280581.764</v>
      </c>
      <c r="X63" s="9">
        <f>K63+N63+Q63+T63+W63</f>
        <v>330495461.764</v>
      </c>
      <c r="Y63" s="8"/>
      <c r="Z63" s="10"/>
      <c r="AA63" s="10"/>
      <c r="AB63" s="8"/>
    </row>
  </sheetData>
  <autoFilter ref="A11:AG63" xr:uid="{00000000-0001-0000-0000-000000000000}">
    <filterColumn colId="29">
      <customFilters>
        <customFilter operator="notEqual" val=" "/>
      </customFilters>
    </filterColumn>
  </autoFilter>
  <mergeCells count="33">
    <mergeCell ref="AE10:AG10"/>
    <mergeCell ref="AA9:AA10"/>
    <mergeCell ref="X5:AB5"/>
    <mergeCell ref="X4:AB4"/>
    <mergeCell ref="X3:AB3"/>
    <mergeCell ref="AD9:AD10"/>
    <mergeCell ref="X2:AB2"/>
    <mergeCell ref="X9:X10"/>
    <mergeCell ref="AB9:AB10"/>
    <mergeCell ref="Z9:Z10"/>
    <mergeCell ref="Y9:Y10"/>
    <mergeCell ref="C7:AB7"/>
    <mergeCell ref="C9:C10"/>
    <mergeCell ref="O9:Q9"/>
    <mergeCell ref="L9:N9"/>
    <mergeCell ref="I9:K9"/>
    <mergeCell ref="H9:H10"/>
    <mergeCell ref="G9:G10"/>
    <mergeCell ref="F9:F10"/>
    <mergeCell ref="A48:G48"/>
    <mergeCell ref="A49:AB49"/>
    <mergeCell ref="A62:G62"/>
    <mergeCell ref="A63:G63"/>
    <mergeCell ref="AC9:AC10"/>
    <mergeCell ref="A39:G39"/>
    <mergeCell ref="A40:AB40"/>
    <mergeCell ref="E9:E10"/>
    <mergeCell ref="D9:D10"/>
    <mergeCell ref="R9:T9"/>
    <mergeCell ref="U9:W9"/>
    <mergeCell ref="A9:A10"/>
    <mergeCell ref="B9:B10"/>
    <mergeCell ref="A12:AB12"/>
  </mergeCells>
  <phoneticPr fontId="3" type="noConversion"/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Копжасар Асылмурат Нурланович</cp:lastModifiedBy>
  <dcterms:created xsi:type="dcterms:W3CDTF">2020-01-15T09:03:52Z</dcterms:created>
  <dcterms:modified xsi:type="dcterms:W3CDTF">2026-07-14T06:23:38Z</dcterms:modified>
</cp:coreProperties>
</file>